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 YDS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<sst xmlns="http://schemas.openxmlformats.org/spreadsheetml/2006/main" count="294" uniqueCount="88">
  <si>
    <t>PEAK SHIPPING LINE LIMITED</t>
  </si>
  <si>
    <t xml:space="preserve">   JEBEL ALI GULF OF ADEN SERVICE (YDS)</t>
  </si>
  <si>
    <t>CYCLE</t>
  </si>
  <si>
    <t>WEEK</t>
  </si>
  <si>
    <t>Vessel</t>
  </si>
  <si>
    <t>VSL CODE</t>
  </si>
  <si>
    <t>VO</t>
  </si>
  <si>
    <t>Voy</t>
  </si>
  <si>
    <t>JEBEL ALI</t>
  </si>
  <si>
    <t>ADEN</t>
  </si>
  <si>
    <t>DJIBOUTI</t>
  </si>
  <si>
    <t>BERBERA</t>
  </si>
  <si>
    <t>AEJEA</t>
  </si>
  <si>
    <t>YEADE</t>
  </si>
  <si>
    <t>DJJIB</t>
  </si>
  <si>
    <t>SOBBO</t>
  </si>
  <si>
    <t>T3</t>
  </si>
  <si>
    <t>T1</t>
  </si>
  <si>
    <t>ACT</t>
  </si>
  <si>
    <t>SGTD</t>
  </si>
  <si>
    <t>DPW</t>
  </si>
  <si>
    <t>N</t>
  </si>
  <si>
    <t>ETA</t>
  </si>
  <si>
    <t>ETD</t>
  </si>
  <si>
    <t>RV Days</t>
  </si>
  <si>
    <t>Frequency</t>
  </si>
  <si>
    <t>TBA</t>
  </si>
  <si>
    <t>IMP  TBA        EXP  TBA</t>
  </si>
  <si>
    <t>jea -jed-ade-jea 9/8  or  jea-jed-ade-nsa-mun-jea 16/8</t>
  </si>
  <si>
    <t xml:space="preserve">SUMMIT SINGAPORE </t>
  </si>
  <si>
    <t>SSS</t>
  </si>
  <si>
    <t>SUM</t>
  </si>
  <si>
    <t>EXP 25002W</t>
  </si>
  <si>
    <t>IMP  25002W EXP  25002E</t>
  </si>
  <si>
    <t>MYD NINGBO</t>
  </si>
  <si>
    <t>UF</t>
  </si>
  <si>
    <t>BLANK SAILING</t>
  </si>
  <si>
    <t>-</t>
  </si>
  <si>
    <t>EXP 25003W</t>
  </si>
  <si>
    <t>IMP  25003W EXP  25003E</t>
  </si>
  <si>
    <t>EXP 006W</t>
  </si>
  <si>
    <t>IMP  006W   EXP  006E</t>
  </si>
  <si>
    <t>EXP 25004W</t>
  </si>
  <si>
    <t>IMP  25004W EXP  25004E</t>
  </si>
  <si>
    <t>OMIT</t>
  </si>
  <si>
    <t xml:space="preserve"> </t>
  </si>
  <si>
    <t>EXP 007W</t>
  </si>
  <si>
    <t>IMP  007W     EXP  007E</t>
  </si>
  <si>
    <t>EXP 25005W</t>
  </si>
  <si>
    <t>N/A</t>
  </si>
  <si>
    <t>IMP  25005W EXP  25005E</t>
  </si>
  <si>
    <t>EXP 008W</t>
  </si>
  <si>
    <t>IMP  008W    EXP  008E</t>
  </si>
  <si>
    <t>EXP 25006W</t>
  </si>
  <si>
    <t>IMP  25006W EXP  25006E</t>
  </si>
  <si>
    <t>EXP 009W</t>
  </si>
  <si>
    <t>IMP  009W    EXP  009E</t>
  </si>
  <si>
    <t>EXP 010W</t>
  </si>
  <si>
    <t>IMP  010W    EXP  010E</t>
  </si>
  <si>
    <t>EXP 25007W</t>
  </si>
  <si>
    <t>IMP  25007W EXP  25007E</t>
  </si>
  <si>
    <t>EXP 011W</t>
  </si>
  <si>
    <t>IMP  011W    EXP  011E</t>
  </si>
  <si>
    <t>EXP 25008W</t>
  </si>
  <si>
    <t>IMP  25008W EXP  25008E</t>
  </si>
  <si>
    <t>EXP 012W</t>
  </si>
  <si>
    <t>EXP 25009W</t>
  </si>
  <si>
    <t>* Above LTS subject to changes without Prior Notice</t>
  </si>
  <si>
    <t xml:space="preserve">* Connecting Carriers available for HODEIDAH /JEDDAH / SOKHNA via DJJIB  </t>
  </si>
  <si>
    <t xml:space="preserve">   Coastal Schedule for connecting carriers shall be shared upon request . </t>
  </si>
  <si>
    <t>REMARKS</t>
  </si>
  <si>
    <t xml:space="preserve">MV SUMMIT SINGAPORE reinstate DJJIB call on Voy 25006 W/E  </t>
  </si>
  <si>
    <t>MV MYD NINGBO V. 008E is delayed in downline due longer waiting time &amp; port stay at YEADE</t>
  </si>
  <si>
    <t xml:space="preserve">MV SUMMIT SINGAPORE reinstate DJJIB call on Voy 25005E </t>
  </si>
  <si>
    <t xml:space="preserve">MV MYD NINGBO V. 008 adding private call for SAJED before DJJIB &amp; will create a gap for downline voys. </t>
  </si>
  <si>
    <t xml:space="preserve">MV MYD NINGBO V. 008 will operate JEA T3 &amp; COR doing DJJIB-YEADE-SOBBO . </t>
  </si>
  <si>
    <t>MV SUMMIT SINGAPORE will operate a JEA T3 –ADEN–JEA rotation wef Voyage 25005, until the congestion in Aden stabilizes</t>
  </si>
  <si>
    <t>MV MYD NINGBO will operate alternate YEADE omission wef Voyage 007, until the congestion in Aden stabilizes</t>
  </si>
  <si>
    <t xml:space="preserve">SUMMIT SINGAPORE V.25004E delays in ADE due to port congestion. </t>
  </si>
  <si>
    <t xml:space="preserve">SUMMIT SINGAPORE V.25004 is target to omit SOBBO to catch up with the Proforma RV days  </t>
  </si>
  <si>
    <t xml:space="preserve">SUMMIT SINGAPORE V.25003E delays in BBO due to port congestion. </t>
  </si>
  <si>
    <t xml:space="preserve">SUMMIT SINGAPORE V.25003E delays due Rough sea &amp;  longer port stay at YEADE </t>
  </si>
  <si>
    <t xml:space="preserve">SUMMIT SINGAPORE V.25003 delays ETA AEJEA due to longer port stay at last port </t>
  </si>
  <si>
    <t xml:space="preserve">MV MYD NINBGO 006 will phase in JEA on 12 Aug </t>
  </si>
  <si>
    <t>SUMMIT SINGAPORE V.25002E delay 72hrs at ADEN due to port congestion.</t>
  </si>
  <si>
    <t>SUMMIT SINGAPORE V.25002E delay ETA ADEN due to rough sea toward Gulf of Aden</t>
  </si>
  <si>
    <t xml:space="preserve">MV MYD NINBGO 005 is going Blank &amp; will phase-in to YDS svc on Voy 006 ETA AEJEA </t>
  </si>
  <si>
    <t>Maiden Voyage kicking start W.e.f  MV SUMMIT SINGAPORE V.25002W at AEJEA on 6 Jul 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</si>
</sst>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d/mmm/yy;@"/>
    <numFmt numFmtId="177" formatCode="[$-409]d\-mmm\-yy;@"/>
    <numFmt numFmtId="178" formatCode="[$-14809]d/m/yy;@"/>
    <numFmt numFmtId="179" formatCode="yyyy\-mm\-dd;@"/>
  </numFmts>
  <fonts count="61">
    <font>
      <sz val="11"/>
      <color theme="1"/>
      <name val="宋体"/>
      <charset val="134"/>
      <scheme val="minor"/>
    </font>
    <font>
      <sz val="11"/>
      <color theme="1"/>
      <name val="Microsoft YaHei"/>
      <charset val="134"/>
    </font>
    <font>
      <sz val="12"/>
      <color theme="1"/>
      <name val="Microsoft YaHei"/>
      <charset val="134"/>
    </font>
    <font>
      <sz val="14"/>
      <color theme="1"/>
      <name val="宋体"/>
      <charset val="134"/>
      <scheme val="major"/>
    </font>
    <font>
      <sz val="16"/>
      <color theme="1"/>
      <name val="宋体"/>
      <charset val="134"/>
      <scheme val="major"/>
    </font>
    <font>
      <sz val="18"/>
      <color rgb="FF0070C0"/>
      <name val="宋体"/>
      <charset val="134"/>
      <scheme val="minor"/>
    </font>
    <font>
      <sz val="11"/>
      <color theme="0" tint="-0.249977111117893"/>
      <name val="宋体"/>
      <charset val="134"/>
      <scheme val="minor"/>
    </font>
    <font>
      <b/>
      <sz val="22"/>
      <color theme="4" tint="-0.249977111117893"/>
      <name val="Microsoft YaHei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rgb="FFFFFFFF"/>
      <name val="Calibri Light"/>
      <charset val="134"/>
    </font>
    <font>
      <b/>
      <sz val="14"/>
      <color rgb="FF6281E6"/>
      <name val="Calibri Light"/>
      <charset val="134"/>
    </font>
    <font>
      <b/>
      <sz val="14"/>
      <color theme="0"/>
      <name val="宋体"/>
      <charset val="134"/>
      <scheme val="major"/>
    </font>
    <font>
      <b/>
      <sz val="14"/>
      <color rgb="FFFFFFFF"/>
      <name val="宋体"/>
      <charset val="134"/>
      <scheme val="major"/>
    </font>
    <font>
      <sz val="14"/>
      <color rgb="FF000000"/>
      <name val="宋体"/>
      <charset val="134"/>
      <scheme val="major"/>
    </font>
    <font>
      <sz val="14"/>
      <name val="宋体"/>
      <charset val="134"/>
      <scheme val="major"/>
    </font>
    <font>
      <b/>
      <sz val="12"/>
      <name val="宋体"/>
      <charset val="134"/>
      <scheme val="major"/>
    </font>
    <font>
      <sz val="14"/>
      <color rgb="FFFF0000"/>
      <name val="宋体"/>
      <charset val="134"/>
      <scheme val="major"/>
    </font>
    <font>
      <sz val="11"/>
      <color theme="1"/>
      <name val="Calibri"/>
      <charset val="134"/>
    </font>
    <font>
      <b/>
      <sz val="16"/>
      <color rgb="FF0070C0"/>
      <name val="宋体"/>
      <charset val="134"/>
      <scheme val="major"/>
    </font>
    <font>
      <sz val="16"/>
      <color rgb="FF0070C0"/>
      <name val="宋体"/>
      <charset val="134"/>
      <scheme val="major"/>
    </font>
    <font>
      <sz val="18"/>
      <color rgb="FF0070C0"/>
      <name val="Microsoft YaHei"/>
      <charset val="134"/>
    </font>
    <font>
      <sz val="16"/>
      <color theme="1" tint="0.499984740745262"/>
      <name val="宋体"/>
      <charset val="134"/>
      <scheme val="minor"/>
    </font>
    <font>
      <sz val="16"/>
      <name val="Microsoft YaHei"/>
      <charset val="134"/>
    </font>
    <font>
      <sz val="12"/>
      <color theme="1" tint="0.499984740745262"/>
      <name val="Microsoft YaHei"/>
      <charset val="134"/>
    </font>
    <font>
      <sz val="11"/>
      <color theme="0" tint="-0.349986266670736"/>
      <name val="宋体"/>
      <charset val="134"/>
      <scheme val="minor"/>
    </font>
    <font>
      <b/>
      <u/>
      <sz val="18"/>
      <name val="宋体"/>
      <charset val="134"/>
      <scheme val="minor"/>
    </font>
    <font>
      <u/>
      <sz val="16"/>
      <name val="宋体"/>
      <charset val="134"/>
      <scheme val="minor"/>
    </font>
    <font>
      <sz val="16"/>
      <name val="宋体"/>
      <charset val="134"/>
      <scheme val="minor"/>
    </font>
    <font>
      <sz val="16"/>
      <color theme="0" tint="-0.34998626667073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0" tint="-0.249977111117893"/>
      <name val="宋体"/>
      <charset val="134"/>
      <scheme val="minor"/>
    </font>
    <font>
      <u/>
      <sz val="16"/>
      <color theme="0" tint="-0.249977111117893"/>
      <name val="宋体"/>
      <charset val="134"/>
      <scheme val="minor"/>
    </font>
    <font>
      <b/>
      <sz val="14"/>
      <color rgb="FFFFFF00"/>
      <name val="宋体"/>
      <charset val="134"/>
      <scheme val="major"/>
    </font>
    <font>
      <b/>
      <sz val="14"/>
      <color rgb="FFFF0000"/>
      <name val="宋体"/>
      <charset val="134"/>
      <scheme val="major"/>
    </font>
    <font>
      <sz val="16"/>
      <color theme="1" tint="0.499984740745262"/>
      <name val="宋体"/>
      <charset val="134"/>
      <scheme val="major"/>
    </font>
    <font>
      <sz val="16"/>
      <color theme="0" tint="-0.349986266670736"/>
      <name val="宋体"/>
      <charset val="134"/>
      <scheme val="major"/>
    </font>
    <font>
      <b/>
      <u/>
      <sz val="11"/>
      <color theme="1"/>
      <name val="Microsoft YaHei"/>
      <charset val="134"/>
    </font>
    <font>
      <sz val="16"/>
      <color rgb="FF000000"/>
      <name val="宋体"/>
      <charset val="134"/>
      <scheme val="major"/>
    </font>
    <font>
      <sz val="16"/>
      <name val="宋体"/>
      <charset val="134"/>
      <scheme val="major"/>
    </font>
    <font>
      <sz val="11"/>
      <name val="宋体"/>
      <charset val="134"/>
      <scheme val="minor"/>
    </font>
    <font>
      <b/>
      <sz val="16"/>
      <color theme="0" tint="-0.24997711111789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2" borderId="16" applyNumberFormat="0" applyAlignment="0" applyProtection="0">
      <alignment vertical="center"/>
    </xf>
    <xf numFmtId="0" fontId="51" fillId="13" borderId="17" applyNumberFormat="0" applyAlignment="0" applyProtection="0">
      <alignment vertical="center"/>
    </xf>
    <xf numFmtId="0" fontId="52" fillId="13" borderId="16" applyNumberFormat="0" applyAlignment="0" applyProtection="0">
      <alignment vertical="center"/>
    </xf>
    <xf numFmtId="0" fontId="53" fillId="14" borderId="18" applyNumberFormat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</cellStyleXfs>
  <cellXfs count="148">
    <xf numFmtId="176" fontId="0" fillId="0" borderId="0" xfId="0">
      <alignment vertical="center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>
      <alignment vertical="center"/>
    </xf>
    <xf numFmtId="176" fontId="4" fillId="0" borderId="0" xfId="0" applyFont="1" applyAlignment="1"/>
    <xf numFmtId="176" fontId="5" fillId="0" borderId="0" xfId="0" applyFont="1">
      <alignment vertical="center"/>
    </xf>
    <xf numFmtId="176" fontId="6" fillId="0" borderId="0" xfId="0" applyFont="1">
      <alignment vertical="center"/>
    </xf>
    <xf numFmtId="176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176" fontId="7" fillId="2" borderId="0" xfId="0" applyFont="1" applyFill="1" applyAlignment="1">
      <alignment horizontal="center" wrapText="1"/>
    </xf>
    <xf numFmtId="176" fontId="0" fillId="0" borderId="0" xfId="0" applyAlignment="1">
      <alignment horizontal="center" vertical="center" wrapText="1"/>
    </xf>
    <xf numFmtId="176" fontId="8" fillId="0" borderId="0" xfId="0" applyFont="1" applyAlignment="1">
      <alignment horizontal="center" vertical="center" wrapText="1"/>
    </xf>
    <xf numFmtId="176" fontId="9" fillId="0" borderId="0" xfId="0" applyFont="1" applyAlignment="1">
      <alignment horizontal="center" vertical="center" wrapText="1"/>
    </xf>
    <xf numFmtId="176" fontId="1" fillId="3" borderId="0" xfId="0" applyFont="1" applyFill="1">
      <alignment vertical="center"/>
    </xf>
    <xf numFmtId="176" fontId="10" fillId="3" borderId="0" xfId="0" applyFont="1" applyFill="1" applyAlignment="1">
      <alignment horizontal="center" vertical="center" wrapText="1"/>
    </xf>
    <xf numFmtId="176" fontId="11" fillId="2" borderId="0" xfId="0" applyFont="1" applyFill="1" applyAlignment="1">
      <alignment horizontal="center" vertical="center" wrapText="1"/>
    </xf>
    <xf numFmtId="176" fontId="12" fillId="4" borderId="1" xfId="0" applyFont="1" applyFill="1" applyBorder="1" applyAlignment="1">
      <alignment horizontal="center" vertical="center"/>
    </xf>
    <xf numFmtId="176" fontId="13" fillId="4" borderId="1" xfId="0" applyFont="1" applyFill="1" applyBorder="1" applyAlignment="1">
      <alignment horizontal="center" vertical="center" wrapText="1"/>
    </xf>
    <xf numFmtId="14" fontId="13" fillId="4" borderId="2" xfId="0" applyNumberFormat="1" applyFont="1" applyFill="1" applyBorder="1" applyAlignment="1">
      <alignment horizontal="center" vertical="center" wrapText="1"/>
    </xf>
    <xf numFmtId="176" fontId="12" fillId="4" borderId="3" xfId="0" applyFont="1" applyFill="1" applyBorder="1" applyAlignment="1">
      <alignment horizontal="center" vertical="center"/>
    </xf>
    <xf numFmtId="176" fontId="13" fillId="4" borderId="3" xfId="0" applyFont="1" applyFill="1" applyBorder="1" applyAlignment="1">
      <alignment horizontal="center" vertical="center" wrapText="1"/>
    </xf>
    <xf numFmtId="176" fontId="12" fillId="4" borderId="4" xfId="0" applyFont="1" applyFill="1" applyBorder="1" applyAlignment="1">
      <alignment horizontal="center" vertical="center"/>
    </xf>
    <xf numFmtId="176" fontId="13" fillId="4" borderId="4" xfId="0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/>
    </xf>
    <xf numFmtId="176" fontId="14" fillId="0" borderId="6" xfId="0" applyFont="1" applyBorder="1" applyAlignment="1">
      <alignment horizontal="center" vertical="center" wrapText="1"/>
    </xf>
    <xf numFmtId="176" fontId="14" fillId="0" borderId="5" xfId="0" applyFont="1" applyBorder="1" applyAlignment="1">
      <alignment horizontal="center" vertical="center" wrapText="1"/>
    </xf>
    <xf numFmtId="176" fontId="15" fillId="5" borderId="5" xfId="0" applyFont="1" applyFill="1" applyBorder="1" applyAlignment="1">
      <alignment horizontal="center" vertical="center"/>
    </xf>
    <xf numFmtId="177" fontId="16" fillId="0" borderId="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7" fontId="17" fillId="6" borderId="5" xfId="0" applyNumberFormat="1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177" fontId="15" fillId="7" borderId="2" xfId="0" applyNumberFormat="1" applyFont="1" applyFill="1" applyBorder="1" applyAlignment="1">
      <alignment horizontal="center" vertical="center"/>
    </xf>
    <xf numFmtId="177" fontId="15" fillId="6" borderId="5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76" fontId="13" fillId="4" borderId="6" xfId="0" applyFont="1" applyFill="1" applyBorder="1" applyAlignment="1">
      <alignment horizontal="center" vertical="center" wrapText="1"/>
    </xf>
    <xf numFmtId="176" fontId="13" fillId="4" borderId="5" xfId="0" applyFont="1" applyFill="1" applyBorder="1" applyAlignment="1">
      <alignment horizontal="center" vertical="center" wrapText="1"/>
    </xf>
    <xf numFmtId="176" fontId="18" fillId="0" borderId="7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/>
    </xf>
    <xf numFmtId="177" fontId="15" fillId="0" borderId="5" xfId="0" applyNumberFormat="1" applyFont="1" applyBorder="1" applyAlignment="1">
      <alignment horizontal="center" vertical="center"/>
    </xf>
    <xf numFmtId="176" fontId="14" fillId="0" borderId="8" xfId="0" applyFont="1" applyBorder="1" applyAlignment="1">
      <alignment horizontal="center" vertical="center" wrapText="1"/>
    </xf>
    <xf numFmtId="176" fontId="14" fillId="0" borderId="3" xfId="0" applyFont="1" applyBorder="1" applyAlignment="1">
      <alignment horizontal="center" vertical="center" wrapText="1"/>
    </xf>
    <xf numFmtId="176" fontId="15" fillId="5" borderId="3" xfId="0" applyFont="1" applyFill="1" applyBorder="1" applyAlignment="1">
      <alignment horizontal="center" vertical="center"/>
    </xf>
    <xf numFmtId="177" fontId="15" fillId="0" borderId="9" xfId="0" applyNumberFormat="1" applyFont="1" applyBorder="1" applyAlignment="1">
      <alignment horizontal="center" vertical="center"/>
    </xf>
    <xf numFmtId="176" fontId="14" fillId="0" borderId="10" xfId="0" applyFont="1" applyBorder="1" applyAlignment="1">
      <alignment horizontal="center" vertical="center" wrapText="1"/>
    </xf>
    <xf numFmtId="176" fontId="14" fillId="0" borderId="1" xfId="0" applyFont="1" applyBorder="1" applyAlignment="1">
      <alignment horizontal="center" vertical="center" wrapText="1"/>
    </xf>
    <xf numFmtId="176" fontId="15" fillId="5" borderId="1" xfId="0" applyFont="1" applyFill="1" applyBorder="1" applyAlignment="1">
      <alignment horizontal="center" vertical="center"/>
    </xf>
    <xf numFmtId="177" fontId="15" fillId="0" borderId="2" xfId="0" applyNumberFormat="1" applyFont="1" applyBorder="1" applyAlignment="1">
      <alignment horizontal="center" vertical="center"/>
    </xf>
    <xf numFmtId="176" fontId="19" fillId="0" borderId="0" xfId="0" applyFont="1" applyAlignment="1">
      <alignment horizontal="left"/>
    </xf>
    <xf numFmtId="176" fontId="20" fillId="0" borderId="0" xfId="0" applyFont="1" applyAlignment="1">
      <alignment horizontal="left"/>
    </xf>
    <xf numFmtId="176" fontId="20" fillId="0" borderId="0" xfId="0" applyFont="1" applyAlignment="1">
      <alignment horizontal="center" vertical="center"/>
    </xf>
    <xf numFmtId="176" fontId="20" fillId="0" borderId="0" xfId="0" applyFont="1" applyAlignment="1"/>
    <xf numFmtId="176" fontId="19" fillId="0" borderId="0" xfId="0" applyFont="1" applyAlignment="1">
      <alignment horizontal="center" vertical="center"/>
    </xf>
    <xf numFmtId="176" fontId="5" fillId="0" borderId="0" xfId="0" applyFont="1" applyAlignment="1">
      <alignment horizontal="left"/>
    </xf>
    <xf numFmtId="176" fontId="21" fillId="0" borderId="0" xfId="0" applyFont="1" applyAlignment="1">
      <alignment horizontal="left"/>
    </xf>
    <xf numFmtId="176" fontId="21" fillId="0" borderId="0" xfId="0" applyFont="1" applyAlignment="1">
      <alignment horizontal="center"/>
    </xf>
    <xf numFmtId="176" fontId="22" fillId="0" borderId="0" xfId="0" applyFont="1" applyAlignment="1">
      <alignment horizontal="left"/>
    </xf>
    <xf numFmtId="176" fontId="23" fillId="0" borderId="0" xfId="0" applyFont="1" applyAlignment="1">
      <alignment horizontal="left"/>
    </xf>
    <xf numFmtId="176" fontId="24" fillId="0" borderId="0" xfId="0" applyFont="1" applyAlignment="1">
      <alignment horizontal="center"/>
    </xf>
    <xf numFmtId="176" fontId="24" fillId="0" borderId="0" xfId="0" applyFont="1" applyAlignment="1">
      <alignment horizontal="left"/>
    </xf>
    <xf numFmtId="176" fontId="25" fillId="0" borderId="0" xfId="0" applyFont="1">
      <alignment vertical="center"/>
    </xf>
    <xf numFmtId="176" fontId="25" fillId="0" borderId="0" xfId="0" applyFont="1" applyAlignment="1">
      <alignment horizontal="center" vertical="center"/>
    </xf>
    <xf numFmtId="176" fontId="26" fillId="0" borderId="0" xfId="0" applyFont="1" applyAlignment="1">
      <alignment horizontal="left" vertical="center"/>
    </xf>
    <xf numFmtId="176" fontId="27" fillId="0" borderId="0" xfId="0" applyFont="1" applyAlignment="1">
      <alignment horizontal="left" vertical="center"/>
    </xf>
    <xf numFmtId="176" fontId="28" fillId="0" borderId="0" xfId="0" applyFont="1" applyAlignment="1">
      <alignment horizontal="left" vertical="center"/>
    </xf>
    <xf numFmtId="176" fontId="29" fillId="0" borderId="0" xfId="0" applyFont="1">
      <alignment vertical="center"/>
    </xf>
    <xf numFmtId="176" fontId="29" fillId="0" borderId="0" xfId="0" applyFont="1" applyAlignment="1">
      <alignment horizontal="center" vertical="center"/>
    </xf>
    <xf numFmtId="176" fontId="30" fillId="0" borderId="0" xfId="0" applyFont="1">
      <alignment vertical="center"/>
    </xf>
    <xf numFmtId="176" fontId="29" fillId="0" borderId="0" xfId="0" applyFont="1" applyAlignment="1">
      <alignment horizontal="left" vertical="center"/>
    </xf>
    <xf numFmtId="176" fontId="31" fillId="0" borderId="0" xfId="0" applyFont="1" applyAlignment="1">
      <alignment horizontal="left" vertical="center"/>
    </xf>
    <xf numFmtId="176" fontId="31" fillId="0" borderId="0" xfId="0" applyFont="1" applyAlignment="1">
      <alignment horizontal="center" vertical="center"/>
    </xf>
    <xf numFmtId="176" fontId="32" fillId="0" borderId="0" xfId="0" applyFont="1" applyAlignment="1">
      <alignment horizontal="left" vertical="center"/>
    </xf>
    <xf numFmtId="176" fontId="31" fillId="0" borderId="0" xfId="0" applyFont="1">
      <alignment vertical="center"/>
    </xf>
    <xf numFmtId="14" fontId="9" fillId="0" borderId="0" xfId="0" applyNumberFormat="1" applyFont="1" applyAlignment="1">
      <alignment horizontal="center" vertical="center" wrapText="1"/>
    </xf>
    <xf numFmtId="14" fontId="13" fillId="4" borderId="6" xfId="0" applyNumberFormat="1" applyFont="1" applyFill="1" applyBorder="1" applyAlignment="1">
      <alignment horizontal="center" vertical="center" wrapText="1"/>
    </xf>
    <xf numFmtId="177" fontId="14" fillId="0" borderId="5" xfId="0" applyNumberFormat="1" applyFont="1" applyBorder="1" applyAlignment="1">
      <alignment horizontal="center" vertical="center" wrapText="1"/>
    </xf>
    <xf numFmtId="178" fontId="15" fillId="5" borderId="5" xfId="0" applyNumberFormat="1" applyFont="1" applyFill="1" applyBorder="1" applyAlignment="1">
      <alignment horizontal="center" vertical="center" wrapText="1"/>
    </xf>
    <xf numFmtId="177" fontId="15" fillId="0" borderId="5" xfId="0" applyNumberFormat="1" applyFont="1" applyBorder="1" applyAlignment="1">
      <alignment horizontal="center" vertical="center" wrapText="1"/>
    </xf>
    <xf numFmtId="177" fontId="14" fillId="6" borderId="5" xfId="0" applyNumberFormat="1" applyFont="1" applyFill="1" applyBorder="1" applyAlignment="1">
      <alignment horizontal="center" vertical="center" wrapText="1"/>
    </xf>
    <xf numFmtId="177" fontId="17" fillId="6" borderId="5" xfId="0" applyNumberFormat="1" applyFont="1" applyFill="1" applyBorder="1" applyAlignment="1">
      <alignment horizontal="center" vertical="center" wrapText="1"/>
    </xf>
    <xf numFmtId="177" fontId="15" fillId="6" borderId="5" xfId="0" applyNumberFormat="1" applyFont="1" applyFill="1" applyBorder="1" applyAlignment="1">
      <alignment horizontal="center" vertical="center" wrapText="1"/>
    </xf>
    <xf numFmtId="177" fontId="15" fillId="7" borderId="11" xfId="0" applyNumberFormat="1" applyFont="1" applyFill="1" applyBorder="1" applyAlignment="1">
      <alignment horizontal="center" vertical="center"/>
    </xf>
    <xf numFmtId="177" fontId="15" fillId="8" borderId="5" xfId="0" applyNumberFormat="1" applyFont="1" applyFill="1" applyBorder="1" applyAlignment="1">
      <alignment horizontal="center" vertical="center" wrapText="1"/>
    </xf>
    <xf numFmtId="177" fontId="14" fillId="9" borderId="5" xfId="0" applyNumberFormat="1" applyFont="1" applyFill="1" applyBorder="1" applyAlignment="1">
      <alignment horizontal="center" vertical="center" wrapText="1"/>
    </xf>
    <xf numFmtId="14" fontId="33" fillId="4" borderId="5" xfId="0" applyNumberFormat="1" applyFont="1" applyFill="1" applyBorder="1" applyAlignment="1">
      <alignment horizontal="center" vertical="center" wrapText="1"/>
    </xf>
    <xf numFmtId="14" fontId="33" fillId="4" borderId="2" xfId="0" applyNumberFormat="1" applyFont="1" applyFill="1" applyBorder="1" applyAlignment="1">
      <alignment horizontal="center" vertical="center" wrapText="1"/>
    </xf>
    <xf numFmtId="14" fontId="33" fillId="4" borderId="6" xfId="0" applyNumberFormat="1" applyFont="1" applyFill="1" applyBorder="1" applyAlignment="1">
      <alignment horizontal="center" vertical="center" wrapText="1"/>
    </xf>
    <xf numFmtId="177" fontId="15" fillId="9" borderId="5" xfId="0" applyNumberFormat="1" applyFont="1" applyFill="1" applyBorder="1" applyAlignment="1">
      <alignment horizontal="center" vertical="center" wrapText="1"/>
    </xf>
    <xf numFmtId="177" fontId="34" fillId="9" borderId="5" xfId="0" applyNumberFormat="1" applyFont="1" applyFill="1" applyBorder="1" applyAlignment="1">
      <alignment horizontal="center" vertical="center" wrapText="1"/>
    </xf>
    <xf numFmtId="177" fontId="17" fillId="10" borderId="5" xfId="0" applyNumberFormat="1" applyFont="1" applyFill="1" applyBorder="1" applyAlignment="1">
      <alignment horizontal="center" vertical="center" wrapText="1"/>
    </xf>
    <xf numFmtId="177" fontId="15" fillId="0" borderId="12" xfId="0" applyNumberFormat="1" applyFont="1" applyBorder="1" applyAlignment="1">
      <alignment horizontal="center" vertical="center" wrapText="1"/>
    </xf>
    <xf numFmtId="177" fontId="14" fillId="9" borderId="9" xfId="0" applyNumberFormat="1" applyFont="1" applyFill="1" applyBorder="1" applyAlignment="1">
      <alignment horizontal="center" vertical="center" wrapText="1"/>
    </xf>
    <xf numFmtId="177" fontId="14" fillId="9" borderId="12" xfId="0" applyNumberFormat="1" applyFont="1" applyFill="1" applyBorder="1" applyAlignment="1">
      <alignment horizontal="center" vertical="center" wrapText="1"/>
    </xf>
    <xf numFmtId="178" fontId="15" fillId="5" borderId="3" xfId="0" applyNumberFormat="1" applyFont="1" applyFill="1" applyBorder="1" applyAlignment="1">
      <alignment horizontal="center" vertical="center" wrapText="1"/>
    </xf>
    <xf numFmtId="177" fontId="15" fillId="9" borderId="9" xfId="0" applyNumberFormat="1" applyFont="1" applyFill="1" applyBorder="1" applyAlignment="1">
      <alignment horizontal="center" vertical="center" wrapText="1"/>
    </xf>
    <xf numFmtId="177" fontId="15" fillId="9" borderId="12" xfId="0" applyNumberFormat="1" applyFont="1" applyFill="1" applyBorder="1" applyAlignment="1">
      <alignment horizontal="center" vertical="center" wrapText="1"/>
    </xf>
    <xf numFmtId="177" fontId="15" fillId="0" borderId="9" xfId="0" applyNumberFormat="1" applyFont="1" applyBorder="1" applyAlignment="1">
      <alignment horizontal="center" vertical="center" wrapText="1"/>
    </xf>
    <xf numFmtId="177" fontId="15" fillId="0" borderId="6" xfId="0" applyNumberFormat="1" applyFont="1" applyBorder="1" applyAlignment="1">
      <alignment horizontal="center" vertical="center" wrapText="1"/>
    </xf>
    <xf numFmtId="177" fontId="14" fillId="9" borderId="2" xfId="0" applyNumberFormat="1" applyFont="1" applyFill="1" applyBorder="1" applyAlignment="1">
      <alignment horizontal="center" vertical="center" wrapText="1"/>
    </xf>
    <xf numFmtId="177" fontId="14" fillId="9" borderId="6" xfId="0" applyNumberFormat="1" applyFont="1" applyFill="1" applyBorder="1" applyAlignment="1">
      <alignment horizontal="center" vertical="center" wrapText="1"/>
    </xf>
    <xf numFmtId="178" fontId="15" fillId="5" borderId="1" xfId="0" applyNumberFormat="1" applyFont="1" applyFill="1" applyBorder="1" applyAlignment="1">
      <alignment horizontal="center" vertical="center" wrapText="1"/>
    </xf>
    <xf numFmtId="177" fontId="15" fillId="9" borderId="2" xfId="0" applyNumberFormat="1" applyFont="1" applyFill="1" applyBorder="1" applyAlignment="1">
      <alignment horizontal="center" vertical="center" wrapText="1"/>
    </xf>
    <xf numFmtId="177" fontId="15" fillId="9" borderId="6" xfId="0" applyNumberFormat="1" applyFont="1" applyFill="1" applyBorder="1" applyAlignment="1">
      <alignment horizontal="center" vertical="center" wrapText="1"/>
    </xf>
    <xf numFmtId="177" fontId="15" fillId="0" borderId="2" xfId="0" applyNumberFormat="1" applyFont="1" applyBorder="1" applyAlignment="1">
      <alignment horizontal="center" vertical="center" wrapText="1"/>
    </xf>
    <xf numFmtId="176" fontId="35" fillId="0" borderId="0" xfId="0" applyFont="1" applyAlignment="1">
      <alignment horizontal="center" vertical="center"/>
    </xf>
    <xf numFmtId="176" fontId="36" fillId="0" borderId="0" xfId="0" applyFont="1" applyAlignment="1"/>
    <xf numFmtId="14" fontId="36" fillId="0" borderId="0" xfId="0" applyNumberFormat="1" applyFont="1" applyAlignment="1">
      <alignment horizontal="center"/>
    </xf>
    <xf numFmtId="14" fontId="36" fillId="0" borderId="0" xfId="0" applyNumberFormat="1" applyFont="1" applyAlignment="1"/>
    <xf numFmtId="14" fontId="4" fillId="0" borderId="0" xfId="0" applyNumberFormat="1" applyFont="1" applyAlignment="1"/>
    <xf numFmtId="176" fontId="21" fillId="0" borderId="0" xfId="0" applyFont="1" applyAlignment="1"/>
    <xf numFmtId="14" fontId="5" fillId="0" borderId="0" xfId="0" applyNumberFormat="1" applyFont="1">
      <alignment vertical="center"/>
    </xf>
    <xf numFmtId="176" fontId="24" fillId="0" borderId="0" xfId="0" applyFont="1" applyAlignment="1"/>
    <xf numFmtId="14" fontId="25" fillId="0" borderId="0" xfId="0" applyNumberFormat="1" applyFont="1">
      <alignment vertical="center"/>
    </xf>
    <xf numFmtId="14" fontId="25" fillId="0" borderId="0" xfId="0" applyNumberFormat="1" applyFont="1" applyAlignment="1">
      <alignment horizontal="center" vertical="center"/>
    </xf>
    <xf numFmtId="14" fontId="29" fillId="0" borderId="0" xfId="0" applyNumberFormat="1" applyFont="1" applyAlignment="1">
      <alignment horizontal="center" vertical="center"/>
    </xf>
    <xf numFmtId="14" fontId="6" fillId="0" borderId="0" xfId="0" applyNumberFormat="1" applyFont="1">
      <alignment vertical="center"/>
    </xf>
    <xf numFmtId="176" fontId="7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176" fontId="10" fillId="3" borderId="8" xfId="0" applyFont="1" applyFill="1" applyBorder="1" applyAlignment="1">
      <alignment horizontal="center" vertical="center" wrapText="1"/>
    </xf>
    <xf numFmtId="176" fontId="10" fillId="0" borderId="0" xfId="0" applyFont="1" applyAlignment="1">
      <alignment horizontal="center" vertical="center" wrapText="1"/>
    </xf>
    <xf numFmtId="176" fontId="1" fillId="0" borderId="0" xfId="0" applyFont="1" applyAlignment="1">
      <alignment horizontal="center" vertical="center"/>
    </xf>
    <xf numFmtId="176" fontId="11" fillId="0" borderId="0" xfId="0" applyFont="1" applyAlignment="1">
      <alignment horizontal="center" vertical="center" wrapText="1"/>
    </xf>
    <xf numFmtId="14" fontId="13" fillId="0" borderId="0" xfId="0" applyNumberFormat="1" applyFont="1" applyAlignment="1">
      <alignment horizontal="center" vertical="center" wrapText="1"/>
    </xf>
    <xf numFmtId="176" fontId="37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76" fontId="2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76" fontId="3" fillId="0" borderId="0" xfId="0" applyFont="1" applyAlignment="1">
      <alignment horizontal="center" vertical="center"/>
    </xf>
    <xf numFmtId="177" fontId="15" fillId="7" borderId="6" xfId="0" applyNumberFormat="1" applyFont="1" applyFill="1" applyBorder="1" applyAlignment="1">
      <alignment horizontal="center" vertical="center"/>
    </xf>
    <xf numFmtId="177" fontId="15" fillId="0" borderId="4" xfId="0" applyNumberFormat="1" applyFont="1" applyBorder="1" applyAlignment="1">
      <alignment horizontal="center" vertical="center" wrapText="1"/>
    </xf>
    <xf numFmtId="176" fontId="38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14" fontId="39" fillId="0" borderId="0" xfId="0" applyNumberFormat="1" applyFont="1" applyAlignment="1">
      <alignment horizontal="center" wrapText="1"/>
    </xf>
    <xf numFmtId="1" fontId="2" fillId="0" borderId="0" xfId="0" applyNumberFormat="1" applyFont="1">
      <alignment vertical="center"/>
    </xf>
    <xf numFmtId="1" fontId="3" fillId="0" borderId="0" xfId="0" applyNumberFormat="1" applyFont="1">
      <alignment vertical="center"/>
    </xf>
    <xf numFmtId="0" fontId="3" fillId="0" borderId="0" xfId="0" applyNumberFormat="1" applyFont="1">
      <alignment vertical="center"/>
    </xf>
    <xf numFmtId="2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14" fontId="38" fillId="0" borderId="0" xfId="0" applyNumberFormat="1" applyFont="1" applyAlignment="1">
      <alignment horizontal="center" wrapText="1"/>
    </xf>
    <xf numFmtId="176" fontId="40" fillId="0" borderId="0" xfId="0" applyFont="1">
      <alignment vertical="center"/>
    </xf>
    <xf numFmtId="176" fontId="40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76" fontId="41" fillId="0" borderId="0" xfId="0" applyFont="1" applyAlignment="1">
      <alignment horizontal="left" vertical="center"/>
    </xf>
    <xf numFmtId="176" fontId="41" fillId="0" borderId="0" xfId="0" applyFont="1" applyAlignment="1">
      <alignment horizontal="center" vertical="center"/>
    </xf>
    <xf numFmtId="14" fontId="40" fillId="0" borderId="0" xfId="0" applyNumberFormat="1" applyFont="1">
      <alignment vertical="center"/>
    </xf>
    <xf numFmtId="1" fontId="3" fillId="0" borderId="0" xfId="0" applyNumberFormat="1" applyFont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1259205</xdr:colOff>
      <xdr:row>0</xdr:row>
      <xdr:rowOff>34925</xdr:rowOff>
    </xdr:from>
    <xdr:to>
      <xdr:col>8</xdr:col>
      <xdr:colOff>46990</xdr:colOff>
      <xdr:row>3</xdr:row>
      <xdr:rowOff>113665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60745" y="34925"/>
          <a:ext cx="1421765" cy="12084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Admin\Documents\xwechat_files\wxid_rv5ftkptwcf321_11fe\msg\file\2025-10\Summit%20-%20LTS%20SVC%20_%20DRAFT%20-%20updated%2026%20sep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CRE "/>
      <sheetName val=" YDS "/>
      <sheetName val=" TLX (New)"/>
      <sheetName val=" IRS (New)"/>
      <sheetName val=" CJS"/>
      <sheetName val=" CMS "/>
      <sheetName val=" CWS 2 (New)"/>
      <sheetName val=" CWS"/>
      <sheetName val=" TLX (New) "/>
      <sheetName val="Vessel Particulars "/>
      <sheetName val="Sheet1"/>
      <sheetName val=" BES (Draft)"/>
      <sheetName val="SUMMIT YDS"/>
      <sheetName val="SUMMIT CRE (NEW)"/>
      <sheetName val="SUMMIT CRE "/>
      <sheetName val="SUMMIT CYE"/>
      <sheetName val="ADHOC_SDR"/>
      <sheetName val="DTS CRE (old)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78"/>
  <sheetViews>
    <sheetView showGridLines="0" tabSelected="1" zoomScale="60" zoomScaleNormal="60" workbookViewId="0">
      <selection activeCell="W2" sqref="W2"/>
    </sheetView>
  </sheetViews>
  <sheetFormatPr defaultColWidth="9" defaultRowHeight="13.5"/>
  <cols>
    <col min="1" max="1" width="4.56666666666667" customWidth="1"/>
    <col min="2" max="2" width="10.1416666666667" customWidth="1"/>
    <col min="3" max="3" width="9.85833333333333" customWidth="1"/>
    <col min="4" max="4" width="28.5666666666667" customWidth="1"/>
    <col min="5" max="5" width="7.56666666666667" hidden="1" customWidth="1"/>
    <col min="6" max="6" width="8.56666666666667" customWidth="1"/>
    <col min="7" max="7" width="17.5666666666667" style="7" customWidth="1"/>
    <col min="8" max="8" width="17" customWidth="1"/>
    <col min="9" max="11" width="14.5666666666667" customWidth="1"/>
    <col min="12" max="12" width="17.5666666666667" style="7" customWidth="1"/>
    <col min="13" max="18" width="14.5666666666667" style="8" customWidth="1"/>
    <col min="19" max="19" width="17" style="8" customWidth="1"/>
    <col min="20" max="20" width="3.425" style="8" customWidth="1"/>
    <col min="21" max="21" width="11.8583333333333" customWidth="1"/>
    <col min="22" max="22" width="11.425" customWidth="1"/>
    <col min="23" max="23" width="13.425" customWidth="1"/>
    <col min="24" max="24" width="3" customWidth="1"/>
    <col min="25" max="25" width="13.8583333333333" customWidth="1"/>
    <col min="26" max="26" width="12.5666666666667" customWidth="1"/>
    <col min="27" max="27" width="11.425" customWidth="1"/>
    <col min="28" max="29" width="9.56666666666667" customWidth="1"/>
    <col min="30" max="30" width="9.425" customWidth="1"/>
  </cols>
  <sheetData>
    <row r="1" ht="26.85" customHeight="1"/>
    <row r="2" ht="45.6" customHeight="1" spans="2:20">
      <c r="B2" s="9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18"/>
    </row>
    <row r="3" ht="16.5" customHeight="1" spans="4:20">
      <c r="D3" s="10"/>
      <c r="E3" s="10"/>
      <c r="F3" s="11"/>
      <c r="G3" s="12"/>
      <c r="H3" s="12"/>
      <c r="I3" s="12"/>
      <c r="J3" s="12"/>
      <c r="K3" s="12"/>
      <c r="L3" s="12"/>
      <c r="M3" s="75"/>
      <c r="N3" s="75"/>
      <c r="O3" s="75"/>
      <c r="P3" s="75"/>
      <c r="Q3" s="75"/>
      <c r="R3" s="75"/>
      <c r="S3" s="119"/>
      <c r="T3" s="119"/>
    </row>
    <row r="4" ht="13.35" customHeight="1" spans="4:20">
      <c r="D4" s="10"/>
      <c r="E4" s="10"/>
      <c r="F4" s="11"/>
      <c r="G4" s="12"/>
      <c r="H4" s="12"/>
      <c r="I4" s="12"/>
      <c r="J4" s="12"/>
      <c r="K4" s="12"/>
      <c r="L4" s="12"/>
      <c r="M4" s="75"/>
      <c r="N4" s="75"/>
      <c r="O4" s="75"/>
      <c r="P4" s="75"/>
      <c r="Q4" s="75"/>
      <c r="R4" s="75"/>
      <c r="S4" s="119"/>
      <c r="T4" s="119"/>
    </row>
    <row r="5" s="1" customFormat="1" ht="32.85" customHeight="1" spans="2:23">
      <c r="B5" s="13"/>
      <c r="C5" s="14" t="s">
        <v>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20"/>
      <c r="T5" s="121"/>
      <c r="U5" s="122"/>
      <c r="V5" s="122"/>
      <c r="W5" s="122"/>
    </row>
    <row r="6" s="1" customFormat="1" ht="11.1" customHeight="1" spans="4:23"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23"/>
      <c r="U6" s="122"/>
      <c r="V6" s="122"/>
      <c r="W6" s="122"/>
    </row>
    <row r="7" s="1" customFormat="1" ht="24" customHeight="1" spans="2:23">
      <c r="B7" s="16" t="s">
        <v>2</v>
      </c>
      <c r="C7" s="16" t="s">
        <v>3</v>
      </c>
      <c r="D7" s="17" t="s">
        <v>4</v>
      </c>
      <c r="E7" s="17" t="s">
        <v>5</v>
      </c>
      <c r="F7" s="17" t="s">
        <v>6</v>
      </c>
      <c r="G7" s="17" t="s">
        <v>7</v>
      </c>
      <c r="H7" s="18" t="s">
        <v>8</v>
      </c>
      <c r="I7" s="76"/>
      <c r="J7" s="18" t="s">
        <v>8</v>
      </c>
      <c r="K7" s="76"/>
      <c r="L7" s="17" t="s">
        <v>7</v>
      </c>
      <c r="M7" s="18" t="s">
        <v>9</v>
      </c>
      <c r="N7" s="76"/>
      <c r="O7" s="18" t="s">
        <v>10</v>
      </c>
      <c r="P7" s="76"/>
      <c r="Q7" s="18" t="s">
        <v>11</v>
      </c>
      <c r="R7" s="76"/>
      <c r="S7" s="23" t="s">
        <v>8</v>
      </c>
      <c r="T7" s="124"/>
      <c r="U7" s="122"/>
      <c r="V7" s="122"/>
      <c r="W7" s="122"/>
    </row>
    <row r="8" s="1" customFormat="1" ht="24" customHeight="1" spans="2:23">
      <c r="B8" s="19"/>
      <c r="C8" s="19"/>
      <c r="D8" s="20"/>
      <c r="E8" s="20"/>
      <c r="F8" s="20"/>
      <c r="G8" s="20"/>
      <c r="H8" s="18" t="s">
        <v>12</v>
      </c>
      <c r="I8" s="76"/>
      <c r="J8" s="18" t="s">
        <v>12</v>
      </c>
      <c r="K8" s="76"/>
      <c r="L8" s="20"/>
      <c r="M8" s="18" t="s">
        <v>13</v>
      </c>
      <c r="N8" s="76"/>
      <c r="O8" s="18" t="s">
        <v>14</v>
      </c>
      <c r="P8" s="76"/>
      <c r="Q8" s="18" t="s">
        <v>15</v>
      </c>
      <c r="R8" s="76"/>
      <c r="S8" s="23" t="s">
        <v>12</v>
      </c>
      <c r="T8" s="124"/>
      <c r="U8" s="122"/>
      <c r="V8" s="122"/>
      <c r="W8" s="122"/>
    </row>
    <row r="9" s="1" customFormat="1" ht="24" customHeight="1" spans="2:23">
      <c r="B9" s="19"/>
      <c r="C9" s="19"/>
      <c r="D9" s="20"/>
      <c r="E9" s="20"/>
      <c r="F9" s="20"/>
      <c r="G9" s="20"/>
      <c r="H9" s="18" t="s">
        <v>16</v>
      </c>
      <c r="I9" s="76"/>
      <c r="J9" s="18" t="s">
        <v>17</v>
      </c>
      <c r="K9" s="76"/>
      <c r="L9" s="20"/>
      <c r="M9" s="18" t="s">
        <v>18</v>
      </c>
      <c r="N9" s="76"/>
      <c r="O9" s="18" t="s">
        <v>19</v>
      </c>
      <c r="P9" s="76"/>
      <c r="Q9" s="18" t="s">
        <v>20</v>
      </c>
      <c r="R9" s="76"/>
      <c r="S9" s="23" t="s">
        <v>21</v>
      </c>
      <c r="T9" s="124"/>
      <c r="U9" s="124"/>
      <c r="V9" s="122"/>
      <c r="W9" s="122"/>
    </row>
    <row r="10" s="1" customFormat="1" ht="24" customHeight="1" spans="2:23">
      <c r="B10" s="21"/>
      <c r="C10" s="21"/>
      <c r="D10" s="22"/>
      <c r="E10" s="22"/>
      <c r="F10" s="22"/>
      <c r="G10" s="22"/>
      <c r="H10" s="23" t="s">
        <v>22</v>
      </c>
      <c r="I10" s="23" t="s">
        <v>23</v>
      </c>
      <c r="J10" s="23" t="s">
        <v>22</v>
      </c>
      <c r="K10" s="23" t="s">
        <v>23</v>
      </c>
      <c r="L10" s="22"/>
      <c r="M10" s="23" t="s">
        <v>22</v>
      </c>
      <c r="N10" s="23" t="s">
        <v>23</v>
      </c>
      <c r="O10" s="23" t="s">
        <v>22</v>
      </c>
      <c r="P10" s="23" t="s">
        <v>23</v>
      </c>
      <c r="Q10" s="23" t="s">
        <v>22</v>
      </c>
      <c r="R10" s="23" t="s">
        <v>23</v>
      </c>
      <c r="S10" s="23" t="s">
        <v>22</v>
      </c>
      <c r="T10" s="124"/>
      <c r="U10" s="125" t="s">
        <v>24</v>
      </c>
      <c r="V10" s="125" t="s">
        <v>25</v>
      </c>
      <c r="W10" s="122"/>
    </row>
    <row r="11" s="2" customFormat="1" ht="40.35" hidden="1" customHeight="1" spans="3:28">
      <c r="C11" s="24">
        <v>26</v>
      </c>
      <c r="D11" s="25" t="s">
        <v>26</v>
      </c>
      <c r="E11" s="26" t="s">
        <v>26</v>
      </c>
      <c r="F11" s="26"/>
      <c r="G11" s="27" t="s">
        <v>26</v>
      </c>
      <c r="H11" s="28">
        <v>45834</v>
      </c>
      <c r="I11" s="77">
        <f>H11+1</f>
        <v>45835</v>
      </c>
      <c r="J11" s="77"/>
      <c r="K11" s="77"/>
      <c r="L11" s="78" t="s">
        <v>27</v>
      </c>
      <c r="M11" s="41"/>
      <c r="N11" s="79"/>
      <c r="O11" s="79">
        <f>I11+6</f>
        <v>45841</v>
      </c>
      <c r="P11" s="79">
        <f>O11+1</f>
        <v>45842</v>
      </c>
      <c r="Q11" s="79"/>
      <c r="R11" s="79"/>
      <c r="S11" s="79">
        <f>P11+20</f>
        <v>45862</v>
      </c>
      <c r="T11" s="126"/>
      <c r="U11" s="127">
        <f>S11-H11</f>
        <v>28</v>
      </c>
      <c r="V11" s="127"/>
      <c r="W11" s="128"/>
      <c r="Y11" s="136"/>
      <c r="Z11" s="136"/>
      <c r="AB11" s="136"/>
    </row>
    <row r="12" s="2" customFormat="1" ht="40.35" hidden="1" customHeight="1" spans="3:28">
      <c r="C12" s="24"/>
      <c r="D12" s="25"/>
      <c r="E12" s="26"/>
      <c r="F12" s="26"/>
      <c r="G12" s="27"/>
      <c r="H12" s="28">
        <f>S11</f>
        <v>45862</v>
      </c>
      <c r="I12" s="77">
        <f>H12+4</f>
        <v>45866</v>
      </c>
      <c r="J12" s="77"/>
      <c r="K12" s="77"/>
      <c r="L12" s="78"/>
      <c r="M12" s="41">
        <f>P12+5</f>
        <v>45877</v>
      </c>
      <c r="N12" s="79">
        <f>M12+2</f>
        <v>45879</v>
      </c>
      <c r="O12" s="79">
        <f>I12+5</f>
        <v>45871</v>
      </c>
      <c r="P12" s="79">
        <f>O12+1</f>
        <v>45872</v>
      </c>
      <c r="Q12" s="79"/>
      <c r="R12" s="79"/>
      <c r="S12" s="79">
        <f>N12+4</f>
        <v>45883</v>
      </c>
      <c r="T12" s="126"/>
      <c r="U12" s="127" t="s">
        <v>28</v>
      </c>
      <c r="V12" s="127"/>
      <c r="W12" s="128"/>
      <c r="Y12" s="136"/>
      <c r="Z12" s="136"/>
      <c r="AB12" s="136"/>
    </row>
    <row r="13" s="3" customFormat="1" ht="39.95" hidden="1" customHeight="1" spans="2:28">
      <c r="B13" s="29">
        <v>1</v>
      </c>
      <c r="C13" s="24">
        <v>27</v>
      </c>
      <c r="D13" s="25" t="s">
        <v>29</v>
      </c>
      <c r="E13" s="26" t="s">
        <v>30</v>
      </c>
      <c r="F13" s="26" t="s">
        <v>31</v>
      </c>
      <c r="G13" s="27" t="s">
        <v>32</v>
      </c>
      <c r="H13" s="30">
        <f>'[1] CRE '!AG23</f>
        <v>45843</v>
      </c>
      <c r="I13" s="80">
        <f>H13+1</f>
        <v>45844</v>
      </c>
      <c r="J13" s="80">
        <f>I13+1</f>
        <v>45845</v>
      </c>
      <c r="K13" s="80">
        <f>J13</f>
        <v>45845</v>
      </c>
      <c r="L13" s="78" t="s">
        <v>33</v>
      </c>
      <c r="M13" s="30">
        <f>K13+6+3</f>
        <v>45854</v>
      </c>
      <c r="N13" s="81">
        <f>M13+1+3</f>
        <v>45858</v>
      </c>
      <c r="O13" s="81">
        <f>N13</f>
        <v>45858</v>
      </c>
      <c r="P13" s="82">
        <f>O13+2</f>
        <v>45860</v>
      </c>
      <c r="Q13" s="82">
        <f>P13</f>
        <v>45860</v>
      </c>
      <c r="R13" s="81">
        <f>Q13+2</f>
        <v>45862</v>
      </c>
      <c r="S13" s="82">
        <f>R13+6</f>
        <v>45868</v>
      </c>
      <c r="T13" s="126"/>
      <c r="U13" s="129">
        <f>S13-H13</f>
        <v>25</v>
      </c>
      <c r="V13" s="129"/>
      <c r="W13" s="130"/>
      <c r="Y13" s="137"/>
      <c r="Z13" s="137"/>
      <c r="AB13" s="137"/>
    </row>
    <row r="14" s="3" customFormat="1" ht="39.95" hidden="1" customHeight="1" spans="2:28">
      <c r="B14" s="31"/>
      <c r="C14" s="24">
        <v>28</v>
      </c>
      <c r="D14" s="25" t="s">
        <v>34</v>
      </c>
      <c r="E14" s="26" t="s">
        <v>26</v>
      </c>
      <c r="F14" s="26" t="s">
        <v>35</v>
      </c>
      <c r="G14" s="27"/>
      <c r="H14" s="32" t="s">
        <v>36</v>
      </c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131"/>
      <c r="T14" s="126"/>
      <c r="U14" s="148" t="s">
        <v>37</v>
      </c>
      <c r="V14" s="148" t="s">
        <v>37</v>
      </c>
      <c r="W14" s="130"/>
      <c r="Y14" s="137"/>
      <c r="Z14" s="137"/>
      <c r="AA14" s="138"/>
      <c r="AB14" s="137"/>
    </row>
    <row r="15" s="3" customFormat="1" ht="39.95" hidden="1" customHeight="1" spans="2:28">
      <c r="B15" s="29">
        <v>2</v>
      </c>
      <c r="C15" s="24">
        <v>31</v>
      </c>
      <c r="D15" s="25" t="s">
        <v>29</v>
      </c>
      <c r="E15" s="26" t="s">
        <v>30</v>
      </c>
      <c r="F15" s="26" t="s">
        <v>31</v>
      </c>
      <c r="G15" s="27" t="s">
        <v>38</v>
      </c>
      <c r="H15" s="30">
        <f>S13</f>
        <v>45868</v>
      </c>
      <c r="I15" s="80">
        <f>H15+1</f>
        <v>45869</v>
      </c>
      <c r="J15" s="80">
        <f>I15+1</f>
        <v>45870</v>
      </c>
      <c r="K15" s="80">
        <f>J15</f>
        <v>45870</v>
      </c>
      <c r="L15" s="78" t="s">
        <v>39</v>
      </c>
      <c r="M15" s="30">
        <f>K15+6+2</f>
        <v>45878</v>
      </c>
      <c r="N15" s="81">
        <f>M15+2</f>
        <v>45880</v>
      </c>
      <c r="O15" s="82">
        <f>N15+1</f>
        <v>45881</v>
      </c>
      <c r="P15" s="82">
        <f>O15</f>
        <v>45881</v>
      </c>
      <c r="Q15" s="82">
        <f>P15+1</f>
        <v>45882</v>
      </c>
      <c r="R15" s="82">
        <f>Q15+4</f>
        <v>45886</v>
      </c>
      <c r="S15" s="81">
        <f>R15+6</f>
        <v>45892</v>
      </c>
      <c r="T15" s="126"/>
      <c r="U15" s="129">
        <f>S15-H15</f>
        <v>24</v>
      </c>
      <c r="V15" s="148" t="s">
        <v>37</v>
      </c>
      <c r="W15" s="130"/>
      <c r="Y15" s="137"/>
      <c r="Z15" s="137"/>
      <c r="AB15" s="137"/>
    </row>
    <row r="16" s="3" customFormat="1" ht="39.95" hidden="1" customHeight="1" spans="2:28">
      <c r="B16" s="31"/>
      <c r="C16" s="24">
        <v>33</v>
      </c>
      <c r="D16" s="25" t="s">
        <v>34</v>
      </c>
      <c r="E16" s="26" t="s">
        <v>26</v>
      </c>
      <c r="F16" s="26" t="s">
        <v>35</v>
      </c>
      <c r="G16" s="27" t="s">
        <v>40</v>
      </c>
      <c r="H16" s="30">
        <v>45883</v>
      </c>
      <c r="I16" s="80">
        <f>H16</f>
        <v>45883</v>
      </c>
      <c r="J16" s="80">
        <f>I16</f>
        <v>45883</v>
      </c>
      <c r="K16" s="80">
        <f>J16+1</f>
        <v>45884</v>
      </c>
      <c r="L16" s="78" t="s">
        <v>41</v>
      </c>
      <c r="M16" s="30">
        <f>K16+5</f>
        <v>45889</v>
      </c>
      <c r="N16" s="82">
        <f>M16+5</f>
        <v>45894</v>
      </c>
      <c r="O16" s="82">
        <f>N16+1</f>
        <v>45895</v>
      </c>
      <c r="P16" s="81">
        <f>O16+1</f>
        <v>45896</v>
      </c>
      <c r="Q16" s="82">
        <f>P16</f>
        <v>45896</v>
      </c>
      <c r="R16" s="82">
        <f>Q16+1</f>
        <v>45897</v>
      </c>
      <c r="S16" s="82">
        <f>R16+4</f>
        <v>45901</v>
      </c>
      <c r="T16" s="126"/>
      <c r="U16" s="129">
        <f>S16-H16</f>
        <v>18</v>
      </c>
      <c r="V16" s="129">
        <f>H16-H15</f>
        <v>15</v>
      </c>
      <c r="W16" s="130"/>
      <c r="Y16" s="139"/>
      <c r="AA16" s="138"/>
      <c r="AB16" s="137"/>
    </row>
    <row r="17" s="3" customFormat="1" ht="39.95" customHeight="1" spans="2:28">
      <c r="B17" s="29">
        <v>3</v>
      </c>
      <c r="C17" s="24">
        <v>34</v>
      </c>
      <c r="D17" s="25" t="s">
        <v>29</v>
      </c>
      <c r="E17" s="26" t="s">
        <v>30</v>
      </c>
      <c r="F17" s="26" t="s">
        <v>31</v>
      </c>
      <c r="G17" s="27" t="s">
        <v>42</v>
      </c>
      <c r="H17" s="33">
        <f>S15</f>
        <v>45892</v>
      </c>
      <c r="I17" s="80">
        <f>H17+1</f>
        <v>45893</v>
      </c>
      <c r="J17" s="80">
        <f>I17</f>
        <v>45893</v>
      </c>
      <c r="K17" s="80">
        <f>J17+1</f>
        <v>45894</v>
      </c>
      <c r="L17" s="78" t="s">
        <v>43</v>
      </c>
      <c r="M17" s="30">
        <f>K17+8</f>
        <v>45902</v>
      </c>
      <c r="N17" s="81">
        <f>M17+1+4</f>
        <v>45907</v>
      </c>
      <c r="O17" s="82">
        <f>N17</f>
        <v>45907</v>
      </c>
      <c r="P17" s="82">
        <f>O17+1</f>
        <v>45908</v>
      </c>
      <c r="Q17" s="84" t="s">
        <v>44</v>
      </c>
      <c r="R17" s="84" t="s">
        <v>44</v>
      </c>
      <c r="S17" s="82">
        <f>P17+5+1</f>
        <v>45914</v>
      </c>
      <c r="T17" s="126"/>
      <c r="U17" s="129">
        <f>S17-H17</f>
        <v>22</v>
      </c>
      <c r="V17" s="129">
        <f>H17-H16</f>
        <v>9</v>
      </c>
      <c r="W17" s="130"/>
      <c r="Y17" s="139"/>
      <c r="AA17" s="3" t="s">
        <v>45</v>
      </c>
      <c r="AB17" s="137"/>
    </row>
    <row r="18" s="3" customFormat="1" ht="39.95" customHeight="1" spans="2:28">
      <c r="B18" s="31"/>
      <c r="C18" s="24">
        <v>36</v>
      </c>
      <c r="D18" s="25" t="s">
        <v>34</v>
      </c>
      <c r="E18" s="26" t="s">
        <v>26</v>
      </c>
      <c r="F18" s="26" t="s">
        <v>35</v>
      </c>
      <c r="G18" s="27" t="s">
        <v>46</v>
      </c>
      <c r="H18" s="33">
        <f>S16</f>
        <v>45901</v>
      </c>
      <c r="I18" s="80">
        <f>H18+1</f>
        <v>45902</v>
      </c>
      <c r="J18" s="80">
        <f>I18</f>
        <v>45902</v>
      </c>
      <c r="K18" s="80">
        <f>J18+1</f>
        <v>45903</v>
      </c>
      <c r="L18" s="78" t="s">
        <v>47</v>
      </c>
      <c r="M18" s="84" t="s">
        <v>44</v>
      </c>
      <c r="N18" s="84" t="s">
        <v>44</v>
      </c>
      <c r="O18" s="82">
        <f>K18+5</f>
        <v>45908</v>
      </c>
      <c r="P18" s="82">
        <f>O18+1</f>
        <v>45909</v>
      </c>
      <c r="Q18" s="82">
        <f>P18</f>
        <v>45909</v>
      </c>
      <c r="R18" s="82">
        <f>Q18+1</f>
        <v>45910</v>
      </c>
      <c r="S18" s="82">
        <f>R18+5</f>
        <v>45915</v>
      </c>
      <c r="T18" s="126"/>
      <c r="U18" s="129">
        <f>S18-H18</f>
        <v>14</v>
      </c>
      <c r="V18" s="129">
        <f>H18-H17</f>
        <v>9</v>
      </c>
      <c r="W18" s="130"/>
      <c r="Y18" s="139"/>
      <c r="AB18" s="137"/>
    </row>
    <row r="19" s="3" customFormat="1" ht="39.95" customHeight="1" spans="2:28">
      <c r="B19" s="29">
        <v>4</v>
      </c>
      <c r="C19" s="34">
        <v>38</v>
      </c>
      <c r="D19" s="25" t="s">
        <v>29</v>
      </c>
      <c r="E19" s="26" t="s">
        <v>30</v>
      </c>
      <c r="F19" s="26" t="s">
        <v>31</v>
      </c>
      <c r="G19" s="27" t="s">
        <v>48</v>
      </c>
      <c r="H19" s="33">
        <f>S17</f>
        <v>45914</v>
      </c>
      <c r="I19" s="80">
        <f>H19+2</f>
        <v>45916</v>
      </c>
      <c r="J19" s="85" t="s">
        <v>49</v>
      </c>
      <c r="K19" s="85" t="s">
        <v>49</v>
      </c>
      <c r="L19" s="78" t="s">
        <v>50</v>
      </c>
      <c r="M19" s="33">
        <f>I19+7</f>
        <v>45923</v>
      </c>
      <c r="N19" s="81">
        <f>M19+3+2</f>
        <v>45928</v>
      </c>
      <c r="O19" s="81">
        <f>N19+1</f>
        <v>45929</v>
      </c>
      <c r="P19" s="81">
        <f>O19</f>
        <v>45929</v>
      </c>
      <c r="Q19" s="84" t="s">
        <v>44</v>
      </c>
      <c r="R19" s="84" t="s">
        <v>44</v>
      </c>
      <c r="S19" s="81">
        <f>P19+7</f>
        <v>45936</v>
      </c>
      <c r="T19" s="126"/>
      <c r="U19" s="129">
        <f>S19-H19</f>
        <v>22</v>
      </c>
      <c r="V19" s="129">
        <f>H19-H18</f>
        <v>13</v>
      </c>
      <c r="W19" s="130"/>
      <c r="Y19" s="139"/>
      <c r="AB19" s="137"/>
    </row>
    <row r="20" s="3" customFormat="1" ht="18.75" spans="2:28">
      <c r="B20" s="35"/>
      <c r="C20" s="36"/>
      <c r="D20" s="37" t="s">
        <v>4</v>
      </c>
      <c r="E20" s="38" t="s">
        <v>5</v>
      </c>
      <c r="F20" s="38" t="s">
        <v>6</v>
      </c>
      <c r="G20" s="38" t="s">
        <v>7</v>
      </c>
      <c r="H20" s="23" t="s">
        <v>8</v>
      </c>
      <c r="I20" s="23"/>
      <c r="J20" s="23" t="s">
        <v>8</v>
      </c>
      <c r="K20" s="23"/>
      <c r="L20" s="38" t="s">
        <v>7</v>
      </c>
      <c r="M20" s="86" t="s">
        <v>10</v>
      </c>
      <c r="N20" s="86"/>
      <c r="O20" s="87" t="s">
        <v>9</v>
      </c>
      <c r="P20" s="88"/>
      <c r="Q20" s="86" t="s">
        <v>11</v>
      </c>
      <c r="R20" s="86"/>
      <c r="S20" s="23" t="s">
        <v>8</v>
      </c>
      <c r="T20" s="126"/>
      <c r="U20" s="129"/>
      <c r="V20" s="129"/>
      <c r="W20" s="130"/>
      <c r="Y20" s="139"/>
      <c r="AB20" s="137"/>
    </row>
    <row r="21" s="3" customFormat="1" ht="18.75" spans="2:28">
      <c r="B21" s="35"/>
      <c r="C21" s="36"/>
      <c r="D21" s="37"/>
      <c r="E21" s="38"/>
      <c r="F21" s="38"/>
      <c r="G21" s="38"/>
      <c r="H21" s="23" t="s">
        <v>12</v>
      </c>
      <c r="I21" s="23"/>
      <c r="J21" s="23" t="s">
        <v>12</v>
      </c>
      <c r="K21" s="23"/>
      <c r="L21" s="38"/>
      <c r="M21" s="86" t="s">
        <v>14</v>
      </c>
      <c r="N21" s="86"/>
      <c r="O21" s="87" t="s">
        <v>13</v>
      </c>
      <c r="P21" s="88"/>
      <c r="Q21" s="86" t="s">
        <v>15</v>
      </c>
      <c r="R21" s="86"/>
      <c r="S21" s="23" t="s">
        <v>12</v>
      </c>
      <c r="T21" s="126"/>
      <c r="U21" s="129"/>
      <c r="V21" s="129"/>
      <c r="W21" s="130"/>
      <c r="Y21" s="139"/>
      <c r="AB21" s="137"/>
    </row>
    <row r="22" s="3" customFormat="1" ht="18.75" spans="2:28">
      <c r="B22" s="35"/>
      <c r="C22" s="36"/>
      <c r="D22" s="37"/>
      <c r="E22" s="38"/>
      <c r="F22" s="38"/>
      <c r="G22" s="38"/>
      <c r="H22" s="23" t="s">
        <v>16</v>
      </c>
      <c r="I22" s="23"/>
      <c r="J22" s="23" t="s">
        <v>17</v>
      </c>
      <c r="K22" s="23"/>
      <c r="L22" s="38"/>
      <c r="M22" s="86" t="s">
        <v>19</v>
      </c>
      <c r="N22" s="86"/>
      <c r="O22" s="87" t="s">
        <v>18</v>
      </c>
      <c r="P22" s="88"/>
      <c r="Q22" s="86" t="s">
        <v>20</v>
      </c>
      <c r="R22" s="86"/>
      <c r="S22" s="23" t="s">
        <v>16</v>
      </c>
      <c r="T22" s="126"/>
      <c r="U22" s="129"/>
      <c r="V22" s="129"/>
      <c r="W22" s="130"/>
      <c r="Y22" s="139"/>
      <c r="AB22" s="137"/>
    </row>
    <row r="23" s="3" customFormat="1" ht="19.5" spans="1:28">
      <c r="A23" s="39"/>
      <c r="B23" s="35"/>
      <c r="C23" s="36"/>
      <c r="D23" s="37"/>
      <c r="E23" s="38"/>
      <c r="F23" s="38"/>
      <c r="G23" s="38"/>
      <c r="H23" s="23" t="s">
        <v>22</v>
      </c>
      <c r="I23" s="23" t="s">
        <v>23</v>
      </c>
      <c r="J23" s="23" t="s">
        <v>22</v>
      </c>
      <c r="K23" s="23" t="s">
        <v>23</v>
      </c>
      <c r="L23" s="38"/>
      <c r="M23" s="86" t="s">
        <v>22</v>
      </c>
      <c r="N23" s="86" t="s">
        <v>23</v>
      </c>
      <c r="O23" s="86" t="s">
        <v>22</v>
      </c>
      <c r="P23" s="86" t="s">
        <v>23</v>
      </c>
      <c r="Q23" s="86" t="s">
        <v>22</v>
      </c>
      <c r="R23" s="86" t="s">
        <v>23</v>
      </c>
      <c r="S23" s="23" t="s">
        <v>22</v>
      </c>
      <c r="T23" s="126"/>
      <c r="U23" s="129"/>
      <c r="V23" s="129"/>
      <c r="W23" s="130"/>
      <c r="Y23" s="139"/>
      <c r="AB23" s="137"/>
    </row>
    <row r="24" s="3" customFormat="1" ht="39.95" customHeight="1" spans="2:28">
      <c r="B24" s="31"/>
      <c r="C24" s="40"/>
      <c r="D24" s="25" t="s">
        <v>34</v>
      </c>
      <c r="E24" s="26" t="s">
        <v>26</v>
      </c>
      <c r="F24" s="26" t="s">
        <v>35</v>
      </c>
      <c r="G24" s="27" t="s">
        <v>51</v>
      </c>
      <c r="H24" s="33">
        <f>S18</f>
        <v>45915</v>
      </c>
      <c r="I24" s="80">
        <f>H24+1</f>
        <v>45916</v>
      </c>
      <c r="J24" s="85" t="s">
        <v>49</v>
      </c>
      <c r="K24" s="85" t="s">
        <v>49</v>
      </c>
      <c r="L24" s="78" t="s">
        <v>52</v>
      </c>
      <c r="M24" s="81">
        <f>I24+5+4</f>
        <v>45925</v>
      </c>
      <c r="N24" s="81">
        <f>M24+1</f>
        <v>45926</v>
      </c>
      <c r="O24" s="81">
        <f>N24</f>
        <v>45926</v>
      </c>
      <c r="P24" s="81">
        <f>O24+9</f>
        <v>45935</v>
      </c>
      <c r="Q24" s="81">
        <f>P24</f>
        <v>45935</v>
      </c>
      <c r="R24" s="81">
        <f>Q24+1</f>
        <v>45936</v>
      </c>
      <c r="S24" s="81">
        <f>R24+5</f>
        <v>45941</v>
      </c>
      <c r="T24" s="126"/>
      <c r="U24" s="129">
        <f>S24-H24</f>
        <v>26</v>
      </c>
      <c r="V24" s="129">
        <f>H24-H19</f>
        <v>1</v>
      </c>
      <c r="W24" s="130"/>
      <c r="Y24" s="139"/>
      <c r="AB24" s="137"/>
    </row>
    <row r="25" s="3" customFormat="1" ht="20.1" customHeight="1" spans="2:28">
      <c r="B25" s="16" t="s">
        <v>2</v>
      </c>
      <c r="C25" s="16" t="s">
        <v>3</v>
      </c>
      <c r="D25" s="17" t="s">
        <v>4</v>
      </c>
      <c r="E25" s="17" t="s">
        <v>5</v>
      </c>
      <c r="F25" s="17" t="s">
        <v>6</v>
      </c>
      <c r="G25" s="17" t="s">
        <v>7</v>
      </c>
      <c r="H25" s="18" t="s">
        <v>8</v>
      </c>
      <c r="I25" s="76"/>
      <c r="J25" s="18" t="s">
        <v>8</v>
      </c>
      <c r="K25" s="76"/>
      <c r="L25" s="17" t="s">
        <v>7</v>
      </c>
      <c r="M25" s="18" t="s">
        <v>9</v>
      </c>
      <c r="N25" s="76"/>
      <c r="O25" s="18" t="s">
        <v>10</v>
      </c>
      <c r="P25" s="76"/>
      <c r="Q25" s="18" t="s">
        <v>11</v>
      </c>
      <c r="R25" s="76"/>
      <c r="S25" s="23" t="s">
        <v>8</v>
      </c>
      <c r="T25" s="126"/>
      <c r="U25" s="125"/>
      <c r="V25" s="125"/>
      <c r="W25" s="130"/>
      <c r="Y25" s="139"/>
      <c r="AB25" s="137"/>
    </row>
    <row r="26" s="3" customFormat="1" ht="20.45" customHeight="1" spans="2:28">
      <c r="B26" s="19"/>
      <c r="C26" s="19"/>
      <c r="D26" s="20"/>
      <c r="E26" s="20"/>
      <c r="F26" s="20"/>
      <c r="G26" s="20"/>
      <c r="H26" s="18" t="s">
        <v>12</v>
      </c>
      <c r="I26" s="76"/>
      <c r="J26" s="18" t="s">
        <v>12</v>
      </c>
      <c r="K26" s="76"/>
      <c r="L26" s="20"/>
      <c r="M26" s="18" t="s">
        <v>13</v>
      </c>
      <c r="N26" s="76"/>
      <c r="O26" s="18" t="s">
        <v>14</v>
      </c>
      <c r="P26" s="76"/>
      <c r="Q26" s="18" t="s">
        <v>15</v>
      </c>
      <c r="R26" s="76"/>
      <c r="S26" s="23" t="s">
        <v>12</v>
      </c>
      <c r="T26" s="126"/>
      <c r="U26" s="125"/>
      <c r="V26" s="125"/>
      <c r="W26" s="130"/>
      <c r="Y26" s="139"/>
      <c r="AB26" s="137"/>
    </row>
    <row r="27" s="3" customFormat="1" ht="20.45" customHeight="1" spans="2:28">
      <c r="B27" s="19"/>
      <c r="C27" s="19"/>
      <c r="D27" s="20"/>
      <c r="E27" s="20"/>
      <c r="F27" s="20"/>
      <c r="G27" s="20"/>
      <c r="H27" s="18" t="s">
        <v>16</v>
      </c>
      <c r="I27" s="76"/>
      <c r="J27" s="18" t="s">
        <v>17</v>
      </c>
      <c r="K27" s="76"/>
      <c r="L27" s="20"/>
      <c r="M27" s="18" t="s">
        <v>18</v>
      </c>
      <c r="N27" s="76"/>
      <c r="O27" s="18" t="s">
        <v>19</v>
      </c>
      <c r="P27" s="76"/>
      <c r="Q27" s="18" t="s">
        <v>20</v>
      </c>
      <c r="R27" s="76"/>
      <c r="S27" s="23" t="s">
        <v>16</v>
      </c>
      <c r="T27" s="126"/>
      <c r="U27" s="125"/>
      <c r="V27" s="125"/>
      <c r="W27" s="130"/>
      <c r="Y27" s="139"/>
      <c r="AB27" s="137"/>
    </row>
    <row r="28" s="3" customFormat="1" ht="20.45" customHeight="1" spans="2:28">
      <c r="B28" s="21"/>
      <c r="C28" s="21"/>
      <c r="D28" s="22"/>
      <c r="E28" s="22"/>
      <c r="F28" s="22"/>
      <c r="G28" s="22"/>
      <c r="H28" s="23" t="s">
        <v>22</v>
      </c>
      <c r="I28" s="23" t="s">
        <v>23</v>
      </c>
      <c r="J28" s="23" t="s">
        <v>22</v>
      </c>
      <c r="K28" s="23" t="s">
        <v>23</v>
      </c>
      <c r="L28" s="22"/>
      <c r="M28" s="23" t="s">
        <v>22</v>
      </c>
      <c r="N28" s="23" t="s">
        <v>23</v>
      </c>
      <c r="O28" s="23" t="s">
        <v>22</v>
      </c>
      <c r="P28" s="23" t="s">
        <v>23</v>
      </c>
      <c r="Q28" s="23" t="s">
        <v>22</v>
      </c>
      <c r="R28" s="23" t="s">
        <v>23</v>
      </c>
      <c r="S28" s="23" t="s">
        <v>22</v>
      </c>
      <c r="T28" s="126"/>
      <c r="U28" s="125" t="s">
        <v>24</v>
      </c>
      <c r="V28" s="125" t="s">
        <v>25</v>
      </c>
      <c r="W28" s="130"/>
      <c r="Y28" s="139"/>
      <c r="AB28" s="137"/>
    </row>
    <row r="29" s="3" customFormat="1" ht="39.95" customHeight="1" spans="2:28">
      <c r="B29" s="29">
        <v>5</v>
      </c>
      <c r="C29" s="34">
        <v>40</v>
      </c>
      <c r="D29" s="25" t="s">
        <v>29</v>
      </c>
      <c r="E29" s="25" t="s">
        <v>29</v>
      </c>
      <c r="F29" s="26" t="s">
        <v>31</v>
      </c>
      <c r="G29" s="27" t="s">
        <v>53</v>
      </c>
      <c r="H29" s="33">
        <f>S19</f>
        <v>45936</v>
      </c>
      <c r="I29" s="80">
        <f>H29+1</f>
        <v>45937</v>
      </c>
      <c r="J29" s="85" t="s">
        <v>49</v>
      </c>
      <c r="K29" s="85" t="s">
        <v>49</v>
      </c>
      <c r="L29" s="78" t="s">
        <v>54</v>
      </c>
      <c r="M29" s="41">
        <f>I29+6</f>
        <v>45943</v>
      </c>
      <c r="N29" s="79">
        <f>M29+5</f>
        <v>45948</v>
      </c>
      <c r="O29" s="79">
        <f>N29+1</f>
        <v>45949</v>
      </c>
      <c r="P29" s="79">
        <f>O29</f>
        <v>45949</v>
      </c>
      <c r="Q29" s="89" t="s">
        <v>44</v>
      </c>
      <c r="R29" s="89" t="s">
        <v>44</v>
      </c>
      <c r="S29" s="79">
        <f>P29+7</f>
        <v>45956</v>
      </c>
      <c r="T29" s="126"/>
      <c r="U29" s="129">
        <f>S29-H29</f>
        <v>20</v>
      </c>
      <c r="V29" s="129">
        <f>H29-H24</f>
        <v>21</v>
      </c>
      <c r="W29" s="130"/>
      <c r="Y29" s="139"/>
      <c r="AB29" s="137"/>
    </row>
    <row r="30" s="3" customFormat="1" ht="36.95" customHeight="1" spans="2:28">
      <c r="B30" s="31"/>
      <c r="C30" s="40"/>
      <c r="D30" s="25" t="s">
        <v>34</v>
      </c>
      <c r="E30" s="26" t="s">
        <v>26</v>
      </c>
      <c r="F30" s="26" t="s">
        <v>35</v>
      </c>
      <c r="G30" s="27" t="s">
        <v>55</v>
      </c>
      <c r="H30" s="33">
        <f>S24</f>
        <v>45941</v>
      </c>
      <c r="I30" s="82">
        <f>H30+1</f>
        <v>45942</v>
      </c>
      <c r="J30" s="85" t="s">
        <v>49</v>
      </c>
      <c r="K30" s="85" t="s">
        <v>49</v>
      </c>
      <c r="L30" s="78" t="s">
        <v>56</v>
      </c>
      <c r="M30" s="89" t="s">
        <v>44</v>
      </c>
      <c r="N30" s="89" t="s">
        <v>44</v>
      </c>
      <c r="O30" s="79">
        <f>I30+5</f>
        <v>45947</v>
      </c>
      <c r="P30" s="79">
        <f>O30+1</f>
        <v>45948</v>
      </c>
      <c r="Q30" s="79">
        <f>P30+1</f>
        <v>45949</v>
      </c>
      <c r="R30" s="79">
        <f>Q30</f>
        <v>45949</v>
      </c>
      <c r="S30" s="79">
        <f>R30+5</f>
        <v>45954</v>
      </c>
      <c r="T30" s="126"/>
      <c r="U30" s="129">
        <f>S30-H30</f>
        <v>13</v>
      </c>
      <c r="V30" s="129">
        <f>H30-H29</f>
        <v>5</v>
      </c>
      <c r="W30" s="130"/>
      <c r="Y30" s="139"/>
      <c r="AB30" s="137"/>
    </row>
    <row r="31" s="3" customFormat="1" ht="36.95" customHeight="1" spans="2:28">
      <c r="B31" s="29">
        <v>6</v>
      </c>
      <c r="C31" s="34">
        <v>43</v>
      </c>
      <c r="D31" s="25" t="s">
        <v>34</v>
      </c>
      <c r="E31" s="26" t="s">
        <v>26</v>
      </c>
      <c r="F31" s="26" t="s">
        <v>35</v>
      </c>
      <c r="G31" s="27" t="s">
        <v>57</v>
      </c>
      <c r="H31" s="41">
        <f>S30</f>
        <v>45954</v>
      </c>
      <c r="I31" s="79">
        <f>H31+1</f>
        <v>45955</v>
      </c>
      <c r="J31" s="85" t="s">
        <v>49</v>
      </c>
      <c r="K31" s="85" t="s">
        <v>49</v>
      </c>
      <c r="L31" s="78" t="s">
        <v>58</v>
      </c>
      <c r="M31" s="90" t="s">
        <v>44</v>
      </c>
      <c r="N31" s="90" t="s">
        <v>44</v>
      </c>
      <c r="O31" s="79">
        <f>I31+5</f>
        <v>45960</v>
      </c>
      <c r="P31" s="79">
        <f>O31+1</f>
        <v>45961</v>
      </c>
      <c r="Q31" s="79">
        <f>P31+1</f>
        <v>45962</v>
      </c>
      <c r="R31" s="79">
        <f>Q31+1</f>
        <v>45963</v>
      </c>
      <c r="S31" s="79">
        <f>R31+5</f>
        <v>45968</v>
      </c>
      <c r="T31" s="126"/>
      <c r="U31" s="129">
        <f>S31-H31</f>
        <v>14</v>
      </c>
      <c r="V31" s="129">
        <f>H31-H30</f>
        <v>13</v>
      </c>
      <c r="W31" s="130"/>
      <c r="Y31" s="139"/>
      <c r="AB31" s="137"/>
    </row>
    <row r="32" s="3" customFormat="1" ht="20.45" hidden="1" customHeight="1" spans="2:28">
      <c r="B32" s="35"/>
      <c r="C32" s="16" t="s">
        <v>3</v>
      </c>
      <c r="D32" s="17" t="s">
        <v>4</v>
      </c>
      <c r="E32" s="17" t="s">
        <v>5</v>
      </c>
      <c r="F32" s="17" t="s">
        <v>6</v>
      </c>
      <c r="G32" s="17" t="s">
        <v>7</v>
      </c>
      <c r="H32" s="18" t="s">
        <v>8</v>
      </c>
      <c r="I32" s="76"/>
      <c r="J32" s="18" t="s">
        <v>8</v>
      </c>
      <c r="K32" s="76"/>
      <c r="L32" s="17" t="s">
        <v>7</v>
      </c>
      <c r="M32" s="18" t="s">
        <v>9</v>
      </c>
      <c r="N32" s="76"/>
      <c r="O32" s="18" t="s">
        <v>10</v>
      </c>
      <c r="P32" s="76"/>
      <c r="Q32" s="18" t="s">
        <v>11</v>
      </c>
      <c r="R32" s="76"/>
      <c r="S32" s="23" t="s">
        <v>8</v>
      </c>
      <c r="T32" s="126"/>
      <c r="U32" s="129"/>
      <c r="V32" s="129"/>
      <c r="W32" s="130"/>
      <c r="Y32" s="139"/>
      <c r="AB32" s="137"/>
    </row>
    <row r="33" s="3" customFormat="1" ht="20.45" hidden="1" customHeight="1" spans="2:28">
      <c r="B33" s="35"/>
      <c r="C33" s="19"/>
      <c r="D33" s="20"/>
      <c r="E33" s="20"/>
      <c r="F33" s="20"/>
      <c r="G33" s="20"/>
      <c r="H33" s="18" t="s">
        <v>12</v>
      </c>
      <c r="I33" s="76"/>
      <c r="J33" s="18" t="s">
        <v>12</v>
      </c>
      <c r="K33" s="76"/>
      <c r="L33" s="20"/>
      <c r="M33" s="18" t="s">
        <v>13</v>
      </c>
      <c r="N33" s="76"/>
      <c r="O33" s="18" t="s">
        <v>14</v>
      </c>
      <c r="P33" s="76"/>
      <c r="Q33" s="18" t="s">
        <v>15</v>
      </c>
      <c r="R33" s="76"/>
      <c r="S33" s="23" t="s">
        <v>12</v>
      </c>
      <c r="T33" s="126"/>
      <c r="U33" s="129"/>
      <c r="V33" s="129"/>
      <c r="W33" s="130"/>
      <c r="Y33" s="139"/>
      <c r="AB33" s="137"/>
    </row>
    <row r="34" s="3" customFormat="1" ht="20.45" hidden="1" customHeight="1" spans="2:28">
      <c r="B34" s="35"/>
      <c r="C34" s="19"/>
      <c r="D34" s="20"/>
      <c r="E34" s="20"/>
      <c r="F34" s="20"/>
      <c r="G34" s="20"/>
      <c r="H34" s="18" t="s">
        <v>16</v>
      </c>
      <c r="I34" s="76"/>
      <c r="J34" s="18" t="s">
        <v>17</v>
      </c>
      <c r="K34" s="76"/>
      <c r="L34" s="20"/>
      <c r="M34" s="18" t="s">
        <v>18</v>
      </c>
      <c r="N34" s="76"/>
      <c r="O34" s="18" t="s">
        <v>19</v>
      </c>
      <c r="P34" s="76"/>
      <c r="Q34" s="18" t="s">
        <v>20</v>
      </c>
      <c r="R34" s="76"/>
      <c r="S34" s="23" t="s">
        <v>16</v>
      </c>
      <c r="T34" s="126"/>
      <c r="U34" s="129"/>
      <c r="V34" s="129"/>
      <c r="W34" s="130"/>
      <c r="Y34" s="139"/>
      <c r="AB34" s="137"/>
    </row>
    <row r="35" s="3" customFormat="1" ht="20.45" hidden="1" customHeight="1" spans="2:28">
      <c r="B35" s="35"/>
      <c r="C35" s="21"/>
      <c r="D35" s="22"/>
      <c r="E35" s="22"/>
      <c r="F35" s="22"/>
      <c r="G35" s="22"/>
      <c r="H35" s="23" t="s">
        <v>22</v>
      </c>
      <c r="I35" s="23" t="s">
        <v>23</v>
      </c>
      <c r="J35" s="23" t="s">
        <v>22</v>
      </c>
      <c r="K35" s="23" t="s">
        <v>23</v>
      </c>
      <c r="L35" s="22"/>
      <c r="M35" s="23" t="s">
        <v>22</v>
      </c>
      <c r="N35" s="23" t="s">
        <v>23</v>
      </c>
      <c r="O35" s="23" t="s">
        <v>22</v>
      </c>
      <c r="P35" s="23" t="s">
        <v>23</v>
      </c>
      <c r="Q35" s="23" t="s">
        <v>22</v>
      </c>
      <c r="R35" s="23" t="s">
        <v>23</v>
      </c>
      <c r="S35" s="23" t="s">
        <v>22</v>
      </c>
      <c r="T35" s="126"/>
      <c r="U35" s="129"/>
      <c r="V35" s="129"/>
      <c r="W35" s="130"/>
      <c r="Y35" s="139"/>
      <c r="AB35" s="137"/>
    </row>
    <row r="36" s="3" customFormat="1" ht="36.95" customHeight="1" spans="2:28">
      <c r="B36" s="31"/>
      <c r="C36" s="40">
        <v>43</v>
      </c>
      <c r="D36" s="25" t="s">
        <v>29</v>
      </c>
      <c r="E36" s="26" t="s">
        <v>30</v>
      </c>
      <c r="F36" s="26" t="s">
        <v>31</v>
      </c>
      <c r="G36" s="27" t="s">
        <v>59</v>
      </c>
      <c r="H36" s="41">
        <f>S29</f>
        <v>45956</v>
      </c>
      <c r="I36" s="77">
        <f>H36+1</f>
        <v>45957</v>
      </c>
      <c r="J36" s="85" t="s">
        <v>49</v>
      </c>
      <c r="K36" s="85" t="s">
        <v>49</v>
      </c>
      <c r="L36" s="78" t="s">
        <v>60</v>
      </c>
      <c r="M36" s="41">
        <f>I36+7</f>
        <v>45964</v>
      </c>
      <c r="N36" s="79">
        <f>M36+3</f>
        <v>45967</v>
      </c>
      <c r="O36" s="79">
        <f>N36+1</f>
        <v>45968</v>
      </c>
      <c r="P36" s="79">
        <f>O36+1</f>
        <v>45969</v>
      </c>
      <c r="Q36" s="89" t="s">
        <v>44</v>
      </c>
      <c r="R36" s="89" t="s">
        <v>44</v>
      </c>
      <c r="S36" s="79">
        <f>P36+6</f>
        <v>45975</v>
      </c>
      <c r="T36" s="126"/>
      <c r="U36" s="129">
        <f>S36-H36</f>
        <v>19</v>
      </c>
      <c r="V36" s="129">
        <f>H36-H31</f>
        <v>2</v>
      </c>
      <c r="W36" s="130"/>
      <c r="Y36" s="139"/>
      <c r="AB36" s="137"/>
    </row>
    <row r="37" s="3" customFormat="1" ht="36.95" customHeight="1" spans="2:28">
      <c r="B37" s="29">
        <v>7</v>
      </c>
      <c r="C37" s="34">
        <v>45</v>
      </c>
      <c r="D37" s="25" t="s">
        <v>34</v>
      </c>
      <c r="E37" s="26" t="s">
        <v>26</v>
      </c>
      <c r="F37" s="26" t="s">
        <v>35</v>
      </c>
      <c r="G37" s="27" t="s">
        <v>61</v>
      </c>
      <c r="H37" s="41">
        <f>S31</f>
        <v>45968</v>
      </c>
      <c r="I37" s="77">
        <f>H37+1</f>
        <v>45969</v>
      </c>
      <c r="J37" s="85" t="s">
        <v>49</v>
      </c>
      <c r="K37" s="85" t="s">
        <v>49</v>
      </c>
      <c r="L37" s="78" t="s">
        <v>62</v>
      </c>
      <c r="M37" s="79">
        <f>I37+5</f>
        <v>45974</v>
      </c>
      <c r="N37" s="79">
        <f>M37+3</f>
        <v>45977</v>
      </c>
      <c r="O37" s="79">
        <f>N37+1</f>
        <v>45978</v>
      </c>
      <c r="P37" s="79">
        <f>O37+1</f>
        <v>45979</v>
      </c>
      <c r="Q37" s="79">
        <f>P37</f>
        <v>45979</v>
      </c>
      <c r="R37" s="79">
        <f>Q37+1</f>
        <v>45980</v>
      </c>
      <c r="S37" s="79">
        <f>R37+6</f>
        <v>45986</v>
      </c>
      <c r="T37" s="126"/>
      <c r="U37" s="129">
        <f>S37-H37</f>
        <v>18</v>
      </c>
      <c r="V37" s="129">
        <f>H37-H36</f>
        <v>12</v>
      </c>
      <c r="W37" s="130"/>
      <c r="Y37" s="139"/>
      <c r="AB37" s="137"/>
    </row>
    <row r="38" s="3" customFormat="1" ht="36.95" customHeight="1" spans="2:28">
      <c r="B38" s="31"/>
      <c r="C38" s="40">
        <v>46</v>
      </c>
      <c r="D38" s="25" t="s">
        <v>29</v>
      </c>
      <c r="E38" s="26" t="s">
        <v>30</v>
      </c>
      <c r="F38" s="26" t="s">
        <v>31</v>
      </c>
      <c r="G38" s="27" t="s">
        <v>63</v>
      </c>
      <c r="H38" s="41">
        <f>S36</f>
        <v>45975</v>
      </c>
      <c r="I38" s="77">
        <f>H38+1</f>
        <v>45976</v>
      </c>
      <c r="J38" s="85" t="s">
        <v>49</v>
      </c>
      <c r="K38" s="85" t="s">
        <v>49</v>
      </c>
      <c r="L38" s="78" t="s">
        <v>64</v>
      </c>
      <c r="M38" s="41">
        <f>I38+6+1</f>
        <v>45983</v>
      </c>
      <c r="N38" s="79">
        <f>M38+3</f>
        <v>45986</v>
      </c>
      <c r="O38" s="79">
        <f>N38+1</f>
        <v>45987</v>
      </c>
      <c r="P38" s="79">
        <f>O38+1</f>
        <v>45988</v>
      </c>
      <c r="Q38" s="79">
        <f>P38</f>
        <v>45988</v>
      </c>
      <c r="R38" s="79">
        <f>Q38+1</f>
        <v>45989</v>
      </c>
      <c r="S38" s="79">
        <f>R38+6</f>
        <v>45995</v>
      </c>
      <c r="T38" s="126"/>
      <c r="U38" s="129">
        <f>S38-H38</f>
        <v>20</v>
      </c>
      <c r="V38" s="129">
        <f>H38-H37</f>
        <v>7</v>
      </c>
      <c r="W38" s="130"/>
      <c r="Y38" s="139"/>
      <c r="AB38" s="137"/>
    </row>
    <row r="39" s="3" customFormat="1" ht="36.95" hidden="1" customHeight="1" spans="2:28">
      <c r="B39" s="29">
        <v>8</v>
      </c>
      <c r="C39" s="34">
        <v>47</v>
      </c>
      <c r="D39" s="25" t="s">
        <v>34</v>
      </c>
      <c r="E39" s="26" t="s">
        <v>26</v>
      </c>
      <c r="F39" s="26" t="s">
        <v>35</v>
      </c>
      <c r="G39" s="27" t="s">
        <v>65</v>
      </c>
      <c r="H39" s="41">
        <f>S37</f>
        <v>45986</v>
      </c>
      <c r="I39" s="77">
        <f>H39+1</f>
        <v>45987</v>
      </c>
      <c r="J39" s="85" t="s">
        <v>49</v>
      </c>
      <c r="K39" s="85" t="s">
        <v>49</v>
      </c>
      <c r="L39" s="78" t="s">
        <v>62</v>
      </c>
      <c r="M39" s="79">
        <f>I39+6</f>
        <v>45993</v>
      </c>
      <c r="N39" s="79">
        <f>M39+3</f>
        <v>45996</v>
      </c>
      <c r="O39" s="79">
        <f>N39+1</f>
        <v>45997</v>
      </c>
      <c r="P39" s="79">
        <f>O39+1</f>
        <v>45998</v>
      </c>
      <c r="Q39" s="91" t="s">
        <v>44</v>
      </c>
      <c r="R39" s="91" t="s">
        <v>44</v>
      </c>
      <c r="S39" s="79">
        <f>P39+5</f>
        <v>46003</v>
      </c>
      <c r="T39" s="126"/>
      <c r="U39" s="129">
        <f>S39-H39</f>
        <v>17</v>
      </c>
      <c r="V39" s="129">
        <f>H39-H38</f>
        <v>11</v>
      </c>
      <c r="W39" s="130"/>
      <c r="Y39" s="140"/>
      <c r="AB39" s="137"/>
    </row>
    <row r="40" s="3" customFormat="1" ht="36.95" hidden="1" customHeight="1" spans="2:28">
      <c r="B40" s="31"/>
      <c r="C40" s="40">
        <v>48</v>
      </c>
      <c r="D40" s="25" t="s">
        <v>29</v>
      </c>
      <c r="E40" s="26" t="s">
        <v>30</v>
      </c>
      <c r="F40" s="26" t="s">
        <v>31</v>
      </c>
      <c r="G40" s="27" t="s">
        <v>66</v>
      </c>
      <c r="H40" s="41">
        <f>S38</f>
        <v>45995</v>
      </c>
      <c r="I40" s="77">
        <f>H40+1</f>
        <v>45996</v>
      </c>
      <c r="J40" s="85" t="s">
        <v>49</v>
      </c>
      <c r="K40" s="85" t="s">
        <v>49</v>
      </c>
      <c r="L40" s="78" t="s">
        <v>64</v>
      </c>
      <c r="M40" s="41">
        <f>I40+6+1</f>
        <v>46003</v>
      </c>
      <c r="N40" s="79">
        <f>M40+3</f>
        <v>46006</v>
      </c>
      <c r="O40" s="91" t="s">
        <v>44</v>
      </c>
      <c r="P40" s="91" t="s">
        <v>44</v>
      </c>
      <c r="Q40" s="79">
        <f>N40+1</f>
        <v>46007</v>
      </c>
      <c r="R40" s="79">
        <f>Q40+1</f>
        <v>46008</v>
      </c>
      <c r="S40" s="79">
        <f>R40+6</f>
        <v>46014</v>
      </c>
      <c r="T40" s="126"/>
      <c r="U40" s="129">
        <f>S40-H40</f>
        <v>19</v>
      </c>
      <c r="V40" s="129">
        <f>H40-H39</f>
        <v>9</v>
      </c>
      <c r="W40" s="130"/>
      <c r="Y40" s="140"/>
      <c r="AB40" s="137"/>
    </row>
    <row r="41" s="3" customFormat="1" ht="36.95" hidden="1" customHeight="1" spans="2:28">
      <c r="B41" s="29"/>
      <c r="C41" s="34"/>
      <c r="D41" s="42"/>
      <c r="E41" s="43"/>
      <c r="F41" s="43"/>
      <c r="G41" s="44"/>
      <c r="H41" s="45"/>
      <c r="I41" s="92"/>
      <c r="J41" s="93"/>
      <c r="K41" s="94"/>
      <c r="L41" s="95"/>
      <c r="M41" s="96"/>
      <c r="N41" s="97"/>
      <c r="O41" s="98"/>
      <c r="P41" s="92"/>
      <c r="Q41" s="98"/>
      <c r="R41" s="92"/>
      <c r="S41" s="132"/>
      <c r="T41" s="126"/>
      <c r="U41" s="129"/>
      <c r="V41" s="129"/>
      <c r="Y41" s="139"/>
      <c r="AB41" s="137"/>
    </row>
    <row r="42" s="3" customFormat="1" ht="36.95" hidden="1" customHeight="1" spans="2:28">
      <c r="B42" s="31"/>
      <c r="C42" s="40"/>
      <c r="D42" s="46"/>
      <c r="E42" s="47"/>
      <c r="F42" s="47"/>
      <c r="G42" s="48"/>
      <c r="H42" s="49"/>
      <c r="I42" s="99"/>
      <c r="J42" s="100"/>
      <c r="K42" s="101"/>
      <c r="L42" s="102"/>
      <c r="M42" s="103"/>
      <c r="N42" s="104"/>
      <c r="O42" s="105"/>
      <c r="P42" s="99"/>
      <c r="Q42" s="105"/>
      <c r="R42" s="99"/>
      <c r="S42" s="79"/>
      <c r="T42" s="126"/>
      <c r="U42" s="129"/>
      <c r="V42" s="129"/>
      <c r="Y42" s="139"/>
      <c r="AB42" s="137"/>
    </row>
    <row r="43" s="3" customFormat="1" ht="36.95" hidden="1" customHeight="1" spans="2:28">
      <c r="B43" s="29"/>
      <c r="C43" s="34"/>
      <c r="D43" s="46"/>
      <c r="E43" s="47"/>
      <c r="F43" s="47"/>
      <c r="G43" s="48"/>
      <c r="H43" s="49"/>
      <c r="I43" s="99"/>
      <c r="J43" s="100"/>
      <c r="K43" s="101"/>
      <c r="L43" s="102"/>
      <c r="M43" s="103"/>
      <c r="N43" s="104"/>
      <c r="O43" s="105"/>
      <c r="P43" s="99"/>
      <c r="Q43" s="105"/>
      <c r="R43" s="99"/>
      <c r="S43" s="79"/>
      <c r="T43" s="126"/>
      <c r="U43" s="129"/>
      <c r="V43" s="129"/>
      <c r="Y43" s="139"/>
      <c r="AB43" s="137"/>
    </row>
    <row r="44" s="3" customFormat="1" ht="36.95" hidden="1" customHeight="1" spans="2:28">
      <c r="B44" s="31"/>
      <c r="C44" s="40"/>
      <c r="D44" s="46"/>
      <c r="E44" s="47"/>
      <c r="F44" s="47"/>
      <c r="G44" s="48"/>
      <c r="H44" s="49"/>
      <c r="I44" s="99"/>
      <c r="J44" s="100"/>
      <c r="K44" s="101"/>
      <c r="L44" s="102"/>
      <c r="M44" s="103"/>
      <c r="N44" s="104"/>
      <c r="O44" s="105"/>
      <c r="P44" s="99"/>
      <c r="Q44" s="105"/>
      <c r="R44" s="99"/>
      <c r="S44" s="79"/>
      <c r="T44" s="126"/>
      <c r="U44" s="129"/>
      <c r="V44" s="129"/>
      <c r="Y44" s="139"/>
      <c r="AB44" s="137"/>
    </row>
    <row r="45" s="3" customFormat="1" ht="36.95" hidden="1" customHeight="1" spans="2:28">
      <c r="B45" s="29"/>
      <c r="C45" s="34"/>
      <c r="D45" s="46"/>
      <c r="E45" s="47"/>
      <c r="F45" s="47"/>
      <c r="G45" s="48"/>
      <c r="H45" s="49"/>
      <c r="I45" s="99"/>
      <c r="J45" s="100"/>
      <c r="K45" s="101"/>
      <c r="L45" s="102"/>
      <c r="M45" s="103"/>
      <c r="N45" s="104"/>
      <c r="O45" s="105"/>
      <c r="P45" s="99"/>
      <c r="Q45" s="105"/>
      <c r="R45" s="99"/>
      <c r="S45" s="79"/>
      <c r="T45" s="126"/>
      <c r="U45" s="129"/>
      <c r="V45" s="129"/>
      <c r="Y45" s="139"/>
      <c r="AB45" s="137"/>
    </row>
    <row r="46" s="3" customFormat="1" ht="36.95" hidden="1" customHeight="1" spans="2:28">
      <c r="B46" s="31"/>
      <c r="C46" s="40"/>
      <c r="D46" s="46"/>
      <c r="E46" s="47"/>
      <c r="F46" s="47"/>
      <c r="G46" s="48"/>
      <c r="H46" s="49"/>
      <c r="I46" s="99"/>
      <c r="J46" s="100"/>
      <c r="K46" s="101"/>
      <c r="L46" s="102"/>
      <c r="M46" s="103"/>
      <c r="N46" s="104"/>
      <c r="O46" s="105"/>
      <c r="P46" s="99"/>
      <c r="Q46" s="105"/>
      <c r="R46" s="99"/>
      <c r="S46" s="79"/>
      <c r="T46" s="126"/>
      <c r="U46" s="129"/>
      <c r="V46" s="129"/>
      <c r="Y46" s="139"/>
      <c r="AB46" s="137"/>
    </row>
    <row r="47" s="3" customFormat="1" ht="36.95" hidden="1" customHeight="1" spans="2:28">
      <c r="B47" s="29"/>
      <c r="C47" s="34"/>
      <c r="D47" s="46"/>
      <c r="E47" s="47"/>
      <c r="F47" s="47"/>
      <c r="G47" s="48"/>
      <c r="H47" s="49"/>
      <c r="I47" s="99"/>
      <c r="J47" s="100"/>
      <c r="K47" s="101"/>
      <c r="L47" s="102"/>
      <c r="M47" s="103"/>
      <c r="N47" s="104"/>
      <c r="O47" s="105"/>
      <c r="P47" s="99"/>
      <c r="Q47" s="105"/>
      <c r="R47" s="99"/>
      <c r="S47" s="79"/>
      <c r="T47" s="126"/>
      <c r="U47" s="129"/>
      <c r="V47" s="129"/>
      <c r="Y47" s="139"/>
      <c r="AB47" s="137"/>
    </row>
    <row r="48" s="3" customFormat="1" ht="36.95" hidden="1" customHeight="1" spans="2:28">
      <c r="B48" s="31"/>
      <c r="C48" s="40"/>
      <c r="D48" s="46"/>
      <c r="E48" s="47"/>
      <c r="F48" s="47"/>
      <c r="G48" s="48"/>
      <c r="H48" s="49"/>
      <c r="I48" s="99"/>
      <c r="J48" s="100"/>
      <c r="K48" s="101"/>
      <c r="L48" s="102"/>
      <c r="M48" s="103"/>
      <c r="N48" s="104"/>
      <c r="O48" s="105"/>
      <c r="P48" s="99"/>
      <c r="Q48" s="105"/>
      <c r="R48" s="99"/>
      <c r="S48" s="79"/>
      <c r="T48" s="126"/>
      <c r="U48" s="129"/>
      <c r="V48" s="129"/>
      <c r="Y48" s="139"/>
      <c r="AB48" s="137"/>
    </row>
    <row r="49" s="4" customFormat="1" ht="29.45" customHeight="1" spans="2:27">
      <c r="B49" s="50" t="s">
        <v>67</v>
      </c>
      <c r="C49" s="51"/>
      <c r="D49" s="52"/>
      <c r="E49" s="52"/>
      <c r="F49" s="53"/>
      <c r="G49" s="54"/>
      <c r="H49" s="52"/>
      <c r="I49" s="106"/>
      <c r="J49" s="106"/>
      <c r="K49" s="107"/>
      <c r="L49" s="108"/>
      <c r="M49" s="109"/>
      <c r="N49" s="109"/>
      <c r="O49" s="109"/>
      <c r="P49" s="110"/>
      <c r="Q49" s="110"/>
      <c r="R49" s="110"/>
      <c r="T49" s="110"/>
      <c r="V49" s="133"/>
      <c r="W49" s="134"/>
      <c r="X49" s="135"/>
      <c r="Y49" s="133"/>
      <c r="Z49" s="141"/>
      <c r="AA49" s="141"/>
    </row>
    <row r="50" s="5" customFormat="1" ht="26.45" customHeight="1" spans="2:20">
      <c r="B50" s="55" t="s">
        <v>68</v>
      </c>
      <c r="C50" s="55"/>
      <c r="D50" s="56"/>
      <c r="E50" s="56"/>
      <c r="F50" s="56"/>
      <c r="G50" s="57"/>
      <c r="H50" s="56"/>
      <c r="I50" s="56"/>
      <c r="J50" s="56"/>
      <c r="K50" s="111"/>
      <c r="L50" s="57"/>
      <c r="M50" s="56"/>
      <c r="N50" s="56"/>
      <c r="O50" s="112"/>
      <c r="P50" s="112"/>
      <c r="Q50" s="112"/>
      <c r="R50" s="112"/>
      <c r="T50" s="112"/>
    </row>
    <row r="51" ht="25.35" customHeight="1" spans="2:15">
      <c r="B51" s="58" t="s">
        <v>69</v>
      </c>
      <c r="C51" s="58"/>
      <c r="D51" s="59"/>
      <c r="E51" s="59"/>
      <c r="F51" s="59"/>
      <c r="G51" s="60"/>
      <c r="H51" s="61"/>
      <c r="I51" s="61"/>
      <c r="J51" s="61"/>
      <c r="K51" s="113"/>
      <c r="L51" s="60"/>
      <c r="M51" s="61"/>
      <c r="N51" s="61"/>
      <c r="O51" s="114"/>
    </row>
    <row r="52" ht="30" customHeight="1" spans="3:15">
      <c r="C52" s="62"/>
      <c r="D52" s="62"/>
      <c r="E52" s="62"/>
      <c r="F52" s="62"/>
      <c r="G52" s="63"/>
      <c r="H52" s="62"/>
      <c r="I52" s="62"/>
      <c r="J52" s="62"/>
      <c r="K52" s="62"/>
      <c r="L52" s="115"/>
      <c r="M52" s="114"/>
      <c r="N52" s="114"/>
      <c r="O52" s="114"/>
    </row>
    <row r="53" ht="30" customHeight="1" spans="2:15">
      <c r="B53" s="64" t="s">
        <v>70</v>
      </c>
      <c r="C53" s="65"/>
      <c r="D53" s="62"/>
      <c r="E53" s="62"/>
      <c r="F53" s="62"/>
      <c r="G53" s="63"/>
      <c r="K53" s="62"/>
      <c r="L53" s="115"/>
      <c r="M53" s="114"/>
      <c r="N53" s="114"/>
      <c r="O53" s="114"/>
    </row>
    <row r="54" ht="30" customHeight="1" spans="2:15">
      <c r="B54" s="66" t="s">
        <v>71</v>
      </c>
      <c r="C54" s="66"/>
      <c r="D54" s="67"/>
      <c r="E54" s="67"/>
      <c r="F54" s="67"/>
      <c r="G54" s="68"/>
      <c r="H54" s="69"/>
      <c r="I54" s="69"/>
      <c r="J54" s="69"/>
      <c r="K54" s="67"/>
      <c r="L54" s="116"/>
      <c r="M54" s="114"/>
      <c r="N54" s="114"/>
      <c r="O54" s="114"/>
    </row>
    <row r="55" ht="30" customHeight="1" spans="2:15">
      <c r="B55" s="66" t="s">
        <v>72</v>
      </c>
      <c r="C55" s="66"/>
      <c r="D55" s="66"/>
      <c r="E55" s="67"/>
      <c r="F55" s="67"/>
      <c r="G55" s="68"/>
      <c r="H55" s="69"/>
      <c r="I55" s="69"/>
      <c r="J55" s="69"/>
      <c r="K55" s="67"/>
      <c r="L55" s="116"/>
      <c r="M55" s="114"/>
      <c r="N55" s="114"/>
      <c r="O55" s="114"/>
    </row>
    <row r="56" ht="30" customHeight="1" spans="2:15">
      <c r="B56" s="66" t="s">
        <v>73</v>
      </c>
      <c r="C56" s="66"/>
      <c r="D56" s="67"/>
      <c r="E56" s="67"/>
      <c r="F56" s="67"/>
      <c r="G56" s="68"/>
      <c r="H56" s="69"/>
      <c r="I56" s="69"/>
      <c r="J56" s="69"/>
      <c r="K56" s="67"/>
      <c r="L56" s="116"/>
      <c r="M56" s="114"/>
      <c r="N56" s="114"/>
      <c r="O56" s="114"/>
    </row>
    <row r="57" ht="30" customHeight="1" spans="2:15">
      <c r="B57" s="70" t="s">
        <v>74</v>
      </c>
      <c r="C57" s="70"/>
      <c r="D57" s="70"/>
      <c r="E57" s="70"/>
      <c r="F57" s="70"/>
      <c r="G57" s="68"/>
      <c r="H57" s="70"/>
      <c r="I57" s="70"/>
      <c r="J57" s="70"/>
      <c r="K57" s="67"/>
      <c r="L57" s="116"/>
      <c r="M57" s="114"/>
      <c r="N57" s="114"/>
      <c r="O57" s="114"/>
    </row>
    <row r="58" ht="30" customHeight="1" spans="2:15">
      <c r="B58" s="71" t="s">
        <v>75</v>
      </c>
      <c r="C58" s="71"/>
      <c r="D58" s="71"/>
      <c r="E58" s="71"/>
      <c r="F58" s="71"/>
      <c r="G58" s="72"/>
      <c r="H58" s="71"/>
      <c r="I58" s="71"/>
      <c r="J58" s="71"/>
      <c r="K58" s="71"/>
      <c r="L58" s="72"/>
      <c r="M58" s="117"/>
      <c r="N58" s="114"/>
      <c r="O58" s="114"/>
    </row>
    <row r="59" ht="30" customHeight="1" spans="2:15">
      <c r="B59" s="71" t="s">
        <v>76</v>
      </c>
      <c r="C59" s="71"/>
      <c r="D59" s="71"/>
      <c r="E59" s="71"/>
      <c r="F59" s="71"/>
      <c r="G59" s="72"/>
      <c r="H59" s="71"/>
      <c r="I59" s="71"/>
      <c r="J59" s="71"/>
      <c r="K59" s="71"/>
      <c r="L59" s="72"/>
      <c r="M59" s="117"/>
      <c r="N59" s="114"/>
      <c r="O59" s="114"/>
    </row>
    <row r="60" ht="27.6" customHeight="1" spans="2:15">
      <c r="B60" s="71" t="s">
        <v>77</v>
      </c>
      <c r="C60" s="71"/>
      <c r="D60" s="71"/>
      <c r="E60" s="71"/>
      <c r="F60" s="71"/>
      <c r="G60" s="72"/>
      <c r="H60" s="71"/>
      <c r="I60" s="71"/>
      <c r="J60" s="71"/>
      <c r="K60" s="71"/>
      <c r="L60" s="72"/>
      <c r="M60" s="117"/>
      <c r="N60" s="114"/>
      <c r="O60" s="114"/>
    </row>
    <row r="61" ht="30" customHeight="1" spans="2:15">
      <c r="B61" s="71" t="s">
        <v>78</v>
      </c>
      <c r="C61" s="73"/>
      <c r="D61" s="74"/>
      <c r="E61" s="74"/>
      <c r="F61" s="74"/>
      <c r="G61" s="72"/>
      <c r="H61" s="74"/>
      <c r="I61" s="74"/>
      <c r="J61" s="74"/>
      <c r="K61" s="74"/>
      <c r="L61" s="116"/>
      <c r="M61" s="114"/>
      <c r="N61" s="114"/>
      <c r="O61" s="114"/>
    </row>
    <row r="62" ht="30" customHeight="1" spans="2:15">
      <c r="B62" s="71" t="s">
        <v>79</v>
      </c>
      <c r="C62" s="73"/>
      <c r="D62" s="74"/>
      <c r="E62" s="74"/>
      <c r="F62" s="74"/>
      <c r="G62" s="72"/>
      <c r="H62" s="74"/>
      <c r="I62" s="74"/>
      <c r="J62" s="74"/>
      <c r="K62" s="74"/>
      <c r="L62" s="116"/>
      <c r="M62" s="114"/>
      <c r="N62" s="114"/>
      <c r="O62" s="114"/>
    </row>
    <row r="63" ht="30" customHeight="1" spans="2:15">
      <c r="B63" s="71" t="s">
        <v>80</v>
      </c>
      <c r="C63" s="73"/>
      <c r="D63" s="74"/>
      <c r="E63" s="74"/>
      <c r="F63" s="74"/>
      <c r="G63" s="72"/>
      <c r="H63" s="74"/>
      <c r="I63" s="74"/>
      <c r="J63" s="74"/>
      <c r="K63" s="74"/>
      <c r="L63" s="116"/>
      <c r="M63" s="114"/>
      <c r="N63" s="114"/>
      <c r="O63" s="114"/>
    </row>
    <row r="64" ht="30" customHeight="1" spans="2:15">
      <c r="B64" s="71" t="s">
        <v>81</v>
      </c>
      <c r="C64" s="73"/>
      <c r="D64" s="74"/>
      <c r="E64" s="74"/>
      <c r="F64" s="74"/>
      <c r="G64" s="72"/>
      <c r="H64" s="74"/>
      <c r="I64" s="74"/>
      <c r="J64" s="74"/>
      <c r="K64" s="74"/>
      <c r="L64" s="116"/>
      <c r="M64" s="114"/>
      <c r="N64" s="114"/>
      <c r="O64" s="114"/>
    </row>
    <row r="65" s="6" customFormat="1" ht="30" customHeight="1" spans="2:20">
      <c r="B65" s="71" t="s">
        <v>82</v>
      </c>
      <c r="C65" s="73"/>
      <c r="D65" s="74"/>
      <c r="E65" s="74"/>
      <c r="F65" s="74"/>
      <c r="G65" s="72"/>
      <c r="H65" s="74"/>
      <c r="L65" s="144"/>
      <c r="M65" s="117"/>
      <c r="N65" s="117"/>
      <c r="O65" s="117"/>
      <c r="P65" s="117"/>
      <c r="Q65" s="117"/>
      <c r="R65" s="117"/>
      <c r="S65" s="117"/>
      <c r="T65" s="117"/>
    </row>
    <row r="66" s="6" customFormat="1" ht="27.6" customHeight="1" spans="2:20">
      <c r="B66" s="71" t="s">
        <v>83</v>
      </c>
      <c r="C66" s="71"/>
      <c r="D66" s="71"/>
      <c r="E66" s="71"/>
      <c r="F66" s="71"/>
      <c r="G66" s="72"/>
      <c r="H66" s="71"/>
      <c r="I66" s="71"/>
      <c r="J66" s="71"/>
      <c r="K66" s="145"/>
      <c r="L66" s="146"/>
      <c r="M66" s="145"/>
      <c r="N66" s="145"/>
      <c r="O66" s="145"/>
      <c r="P66" s="145"/>
      <c r="Q66" s="145"/>
      <c r="R66" s="145"/>
      <c r="S66" s="117"/>
      <c r="T66" s="117"/>
    </row>
    <row r="67" s="6" customFormat="1" ht="27.6" customHeight="1" spans="2:20">
      <c r="B67" s="71" t="s">
        <v>84</v>
      </c>
      <c r="C67" s="71"/>
      <c r="D67" s="71"/>
      <c r="E67" s="71"/>
      <c r="F67" s="71"/>
      <c r="G67" s="72"/>
      <c r="H67" s="71"/>
      <c r="I67" s="71"/>
      <c r="J67" s="71"/>
      <c r="K67" s="145"/>
      <c r="L67" s="146"/>
      <c r="M67" s="145"/>
      <c r="N67" s="145"/>
      <c r="O67" s="145"/>
      <c r="P67" s="145"/>
      <c r="Q67" s="145"/>
      <c r="R67" s="145"/>
      <c r="S67" s="117"/>
      <c r="T67" s="117"/>
    </row>
    <row r="68" s="6" customFormat="1" ht="27.6" customHeight="1" spans="2:20">
      <c r="B68" s="71" t="s">
        <v>85</v>
      </c>
      <c r="C68" s="71"/>
      <c r="D68" s="71"/>
      <c r="E68" s="71"/>
      <c r="F68" s="71"/>
      <c r="G68" s="72"/>
      <c r="H68" s="71"/>
      <c r="I68" s="71"/>
      <c r="J68" s="71"/>
      <c r="K68" s="145"/>
      <c r="L68" s="146"/>
      <c r="M68" s="145"/>
      <c r="N68" s="145"/>
      <c r="O68" s="145"/>
      <c r="P68" s="145"/>
      <c r="Q68" s="145"/>
      <c r="R68" s="145"/>
      <c r="S68" s="117"/>
      <c r="T68" s="117"/>
    </row>
    <row r="69" s="6" customFormat="1" ht="27.6" customHeight="1" spans="2:20">
      <c r="B69" s="71" t="s">
        <v>86</v>
      </c>
      <c r="C69" s="71"/>
      <c r="D69" s="71"/>
      <c r="E69" s="71"/>
      <c r="F69" s="71"/>
      <c r="G69" s="72"/>
      <c r="H69" s="71"/>
      <c r="I69" s="71"/>
      <c r="J69" s="71"/>
      <c r="K69" s="145"/>
      <c r="L69" s="146"/>
      <c r="M69" s="145"/>
      <c r="N69" s="145"/>
      <c r="O69" s="145"/>
      <c r="P69" s="145"/>
      <c r="Q69" s="145"/>
      <c r="R69" s="145"/>
      <c r="S69" s="117"/>
      <c r="T69" s="145"/>
    </row>
    <row r="70" s="6" customFormat="1" ht="27.6" customHeight="1" spans="2:20">
      <c r="B70" s="71" t="s">
        <v>87</v>
      </c>
      <c r="C70" s="71"/>
      <c r="D70" s="71"/>
      <c r="E70" s="71"/>
      <c r="F70" s="71"/>
      <c r="G70" s="72"/>
      <c r="H70" s="71"/>
      <c r="I70" s="71"/>
      <c r="J70" s="71"/>
      <c r="K70" s="145"/>
      <c r="L70" s="146"/>
      <c r="M70" s="145"/>
      <c r="N70" s="145"/>
      <c r="O70" s="145"/>
      <c r="P70" s="145"/>
      <c r="Q70" s="145"/>
      <c r="R70" s="145"/>
      <c r="S70" s="117"/>
      <c r="T70" s="117"/>
    </row>
    <row r="71" spans="4:20">
      <c r="D71" s="142"/>
      <c r="E71" s="142"/>
      <c r="F71" s="142"/>
      <c r="G71" s="143"/>
      <c r="H71" s="142"/>
      <c r="I71" s="142"/>
      <c r="J71" s="142"/>
      <c r="K71" s="142"/>
      <c r="L71" s="143"/>
      <c r="M71" s="147"/>
      <c r="N71" s="147"/>
      <c r="O71" s="147"/>
      <c r="P71" s="147"/>
      <c r="Q71" s="147"/>
      <c r="R71" s="147"/>
      <c r="S71" s="147"/>
      <c r="T71" s="147"/>
    </row>
    <row r="72" spans="4:20">
      <c r="D72" s="142"/>
      <c r="E72" s="142"/>
      <c r="F72" s="142"/>
      <c r="G72" s="143"/>
      <c r="H72" s="142"/>
      <c r="I72" s="142"/>
      <c r="J72" s="142"/>
      <c r="K72" s="142"/>
      <c r="L72" s="143"/>
      <c r="M72" s="147"/>
      <c r="N72" s="147"/>
      <c r="O72" s="147"/>
      <c r="P72" s="147"/>
      <c r="Q72" s="147"/>
      <c r="R72" s="147"/>
      <c r="S72" s="147"/>
      <c r="T72" s="147"/>
    </row>
    <row r="73" spans="4:20">
      <c r="D73" s="142"/>
      <c r="E73" s="142"/>
      <c r="F73" s="142"/>
      <c r="G73" s="143"/>
      <c r="H73" s="142"/>
      <c r="I73" s="142"/>
      <c r="J73" s="142"/>
      <c r="K73" s="142"/>
      <c r="L73" s="143"/>
      <c r="M73" s="147"/>
      <c r="N73" s="147"/>
      <c r="O73" s="147"/>
      <c r="P73" s="147"/>
      <c r="Q73" s="147"/>
      <c r="R73" s="147"/>
      <c r="S73" s="147"/>
      <c r="T73" s="147"/>
    </row>
    <row r="74" spans="4:20">
      <c r="D74" s="142"/>
      <c r="E74" s="142"/>
      <c r="F74" s="142"/>
      <c r="G74" s="143"/>
      <c r="H74" s="142"/>
      <c r="I74" s="142"/>
      <c r="J74" s="142"/>
      <c r="K74" s="142"/>
      <c r="L74" s="143"/>
      <c r="M74" s="147"/>
      <c r="N74" s="147"/>
      <c r="O74" s="147"/>
      <c r="P74" s="147"/>
      <c r="Q74" s="147"/>
      <c r="R74" s="147"/>
      <c r="S74" s="147"/>
      <c r="T74" s="147"/>
    </row>
    <row r="75" spans="4:20">
      <c r="D75" s="142"/>
      <c r="E75" s="142"/>
      <c r="F75" s="142"/>
      <c r="G75" s="143"/>
      <c r="H75" s="142"/>
      <c r="I75" s="142"/>
      <c r="J75" s="142"/>
      <c r="K75" s="142"/>
      <c r="L75" s="143"/>
      <c r="M75" s="147"/>
      <c r="N75" s="147"/>
      <c r="O75" s="147"/>
      <c r="P75" s="147"/>
      <c r="Q75" s="147"/>
      <c r="R75" s="147"/>
      <c r="S75" s="147"/>
      <c r="T75" s="147"/>
    </row>
    <row r="76" spans="4:20">
      <c r="D76" s="142"/>
      <c r="E76" s="142"/>
      <c r="F76" s="142"/>
      <c r="G76" s="143"/>
      <c r="H76" s="142"/>
      <c r="I76" s="142"/>
      <c r="J76" s="142"/>
      <c r="K76" s="142"/>
      <c r="L76" s="143"/>
      <c r="M76" s="147"/>
      <c r="N76" s="147"/>
      <c r="O76" s="147"/>
      <c r="P76" s="147"/>
      <c r="Q76" s="147"/>
      <c r="R76" s="147"/>
      <c r="S76" s="147"/>
      <c r="T76" s="147"/>
    </row>
    <row r="77" spans="4:20">
      <c r="D77" s="142"/>
      <c r="E77" s="142"/>
      <c r="F77" s="142"/>
      <c r="G77" s="143"/>
      <c r="H77" s="142"/>
      <c r="I77" s="142"/>
      <c r="J77" s="142"/>
      <c r="K77" s="142"/>
      <c r="L77" s="143"/>
      <c r="M77" s="147"/>
      <c r="N77" s="147"/>
      <c r="O77" s="147"/>
      <c r="P77" s="147"/>
      <c r="Q77" s="147"/>
      <c r="R77" s="147"/>
      <c r="S77" s="147"/>
      <c r="T77" s="147"/>
    </row>
    <row r="78" spans="4:20">
      <c r="D78" s="142"/>
      <c r="E78" s="142"/>
      <c r="F78" s="142"/>
      <c r="G78" s="143"/>
      <c r="H78" s="142"/>
      <c r="I78" s="142"/>
      <c r="J78" s="142"/>
      <c r="K78" s="142"/>
      <c r="L78" s="143"/>
      <c r="M78" s="147"/>
      <c r="N78" s="147"/>
      <c r="O78" s="147"/>
      <c r="P78" s="147"/>
      <c r="Q78" s="147"/>
      <c r="R78" s="147"/>
      <c r="S78" s="147"/>
      <c r="T78" s="147"/>
    </row>
  </sheetData>
  <mergeCells count="99">
    <mergeCell ref="B2:S2"/>
    <mergeCell ref="C5:S5"/>
    <mergeCell ref="D6:S6"/>
    <mergeCell ref="H7:I7"/>
    <mergeCell ref="J7:K7"/>
    <mergeCell ref="M7:N7"/>
    <mergeCell ref="O7:P7"/>
    <mergeCell ref="Q7:R7"/>
    <mergeCell ref="H8:I8"/>
    <mergeCell ref="J8:K8"/>
    <mergeCell ref="M8:N8"/>
    <mergeCell ref="O8:P8"/>
    <mergeCell ref="Q8:R8"/>
    <mergeCell ref="H9:I9"/>
    <mergeCell ref="J9:K9"/>
    <mergeCell ref="M9:N9"/>
    <mergeCell ref="O9:P9"/>
    <mergeCell ref="Q9:R9"/>
    <mergeCell ref="H14:S14"/>
    <mergeCell ref="H20:I20"/>
    <mergeCell ref="J20:K20"/>
    <mergeCell ref="M20:N20"/>
    <mergeCell ref="O20:P20"/>
    <mergeCell ref="Q20:R20"/>
    <mergeCell ref="H21:I21"/>
    <mergeCell ref="J21:K21"/>
    <mergeCell ref="M21:N21"/>
    <mergeCell ref="O21:P21"/>
    <mergeCell ref="Q21:R21"/>
    <mergeCell ref="H22:I22"/>
    <mergeCell ref="J22:K22"/>
    <mergeCell ref="M22:N22"/>
    <mergeCell ref="O22:P22"/>
    <mergeCell ref="Q22:R22"/>
    <mergeCell ref="H25:I25"/>
    <mergeCell ref="J25:K25"/>
    <mergeCell ref="M25:N25"/>
    <mergeCell ref="O25:P25"/>
    <mergeCell ref="Q25:R25"/>
    <mergeCell ref="H26:I26"/>
    <mergeCell ref="J26:K26"/>
    <mergeCell ref="M26:N26"/>
    <mergeCell ref="O26:P26"/>
    <mergeCell ref="Q26:R26"/>
    <mergeCell ref="H27:I27"/>
    <mergeCell ref="J27:K27"/>
    <mergeCell ref="M27:N27"/>
    <mergeCell ref="O27:P27"/>
    <mergeCell ref="Q27:R27"/>
    <mergeCell ref="H32:I32"/>
    <mergeCell ref="J32:K32"/>
    <mergeCell ref="M32:N32"/>
    <mergeCell ref="O32:P32"/>
    <mergeCell ref="Q32:R32"/>
    <mergeCell ref="H33:I33"/>
    <mergeCell ref="J33:K33"/>
    <mergeCell ref="M33:N33"/>
    <mergeCell ref="O33:P33"/>
    <mergeCell ref="Q33:R33"/>
    <mergeCell ref="H34:I34"/>
    <mergeCell ref="J34:K34"/>
    <mergeCell ref="M34:N34"/>
    <mergeCell ref="O34:P34"/>
    <mergeCell ref="Q34:R34"/>
    <mergeCell ref="B7:B10"/>
    <mergeCell ref="B13:B14"/>
    <mergeCell ref="B15:B16"/>
    <mergeCell ref="B17:B18"/>
    <mergeCell ref="B19:B24"/>
    <mergeCell ref="B25:B28"/>
    <mergeCell ref="B29:B30"/>
    <mergeCell ref="B31:B36"/>
    <mergeCell ref="B37:B38"/>
    <mergeCell ref="B39:B40"/>
    <mergeCell ref="C7:C10"/>
    <mergeCell ref="C19:C24"/>
    <mergeCell ref="C25:C28"/>
    <mergeCell ref="C29:C30"/>
    <mergeCell ref="C32:C35"/>
    <mergeCell ref="D7:D10"/>
    <mergeCell ref="D20:D23"/>
    <mergeCell ref="D25:D28"/>
    <mergeCell ref="D32:D35"/>
    <mergeCell ref="E7:E10"/>
    <mergeCell ref="E20:E23"/>
    <mergeCell ref="E25:E28"/>
    <mergeCell ref="E32:E35"/>
    <mergeCell ref="F7:F10"/>
    <mergeCell ref="F20:F23"/>
    <mergeCell ref="F25:F28"/>
    <mergeCell ref="F32:F35"/>
    <mergeCell ref="G7:G10"/>
    <mergeCell ref="G20:G23"/>
    <mergeCell ref="G25:G28"/>
    <mergeCell ref="G32:G35"/>
    <mergeCell ref="L7:L10"/>
    <mergeCell ref="L20:L23"/>
    <mergeCell ref="L25:L28"/>
    <mergeCell ref="L32:L35"/>
  </mergeCells>
  <pageMargins left="0.25" right="0.25" top="0.75" bottom="0.75" header="0.3" footer="0.3"/>
  <pageSetup paperSize="9" scale="3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YDS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吖萍</cp:lastModifiedBy>
  <dcterms:created xsi:type="dcterms:W3CDTF">2025-10-22T05:51:27Z</dcterms:created>
  <dcterms:modified xsi:type="dcterms:W3CDTF">2025-10-22T05:51:42Z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E3D583E578AF489ABB867A7E7427518C_11</vt:lpwstr>
  </property>
  <property fmtid="{D5CDD505-2E9C-101B-9397-08002B2CF9AE}" pid="3" name="KSOProductBuildVer">
    <vt:lpwstr>2052-12.1.0.23125</vt:lpwstr>
  </property>
</Properties>
</file>