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 CW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<sst xmlns="http://schemas.openxmlformats.org/spreadsheetml/2006/main" count="195" uniqueCount="102">
  <si>
    <t>PEAK SHIPPING LINE LIMITED</t>
  </si>
  <si>
    <t>CHINA WEST COAST INDIA SERVICE (CWS)</t>
  </si>
  <si>
    <t>WEEK</t>
  </si>
  <si>
    <t>VESSEL NAME</t>
  </si>
  <si>
    <t>VO</t>
  </si>
  <si>
    <t>VOY</t>
  </si>
  <si>
    <t>SHANGHAI</t>
  </si>
  <si>
    <t>NINGBO</t>
  </si>
  <si>
    <t>SHEKOU</t>
  </si>
  <si>
    <t>SINGAPORE</t>
  </si>
  <si>
    <t>PORT KLANG</t>
  </si>
  <si>
    <t>NHAVA SHEVA</t>
  </si>
  <si>
    <t>KARACHI</t>
  </si>
  <si>
    <t>MUNDRA</t>
  </si>
  <si>
    <t>COLOMBO</t>
  </si>
  <si>
    <t>HONGKONG</t>
  </si>
  <si>
    <t>CNSHA</t>
  </si>
  <si>
    <t>CNNGB</t>
  </si>
  <si>
    <t>CNSHK</t>
  </si>
  <si>
    <t>SGSIN</t>
  </si>
  <si>
    <t>MYPKG</t>
  </si>
  <si>
    <t>INNSA</t>
  </si>
  <si>
    <t>PKKHI</t>
  </si>
  <si>
    <t>INMUN</t>
  </si>
  <si>
    <t>LKCMB</t>
  </si>
  <si>
    <t>HKHKG</t>
  </si>
  <si>
    <t>WGQ 5</t>
  </si>
  <si>
    <t>NBCT</t>
  </si>
  <si>
    <t xml:space="preserve"> CCT</t>
  </si>
  <si>
    <t>PSA</t>
  </si>
  <si>
    <t>KCT</t>
  </si>
  <si>
    <t>BMCT</t>
  </si>
  <si>
    <t>SAPT</t>
  </si>
  <si>
    <t>AMCT</t>
  </si>
  <si>
    <t>SAGT</t>
  </si>
  <si>
    <t>WSP</t>
  </si>
  <si>
    <t>HIT</t>
  </si>
  <si>
    <t>ETA</t>
  </si>
  <si>
    <t>ETD</t>
  </si>
  <si>
    <t>RV Days</t>
  </si>
  <si>
    <t>Frequency</t>
  </si>
  <si>
    <t>TS KEELUNG</t>
  </si>
  <si>
    <t>TSL</t>
  </si>
  <si>
    <t>EXP 25003 W</t>
  </si>
  <si>
    <t>OMIT</t>
  </si>
  <si>
    <t>IMP  25003 W    EXP  25003 E</t>
  </si>
  <si>
    <t>EVER LASTING</t>
  </si>
  <si>
    <t>EMC</t>
  </si>
  <si>
    <t>EXP 083 W</t>
  </si>
  <si>
    <t>IMP 083 W    EXP 083 E</t>
  </si>
  <si>
    <t>Phase-out</t>
  </si>
  <si>
    <t>KMTC MUNDRA</t>
  </si>
  <si>
    <t>KMTC</t>
  </si>
  <si>
    <t>BLANK</t>
  </si>
  <si>
    <t>X-PRESS PYXIS</t>
  </si>
  <si>
    <t>XPF</t>
  </si>
  <si>
    <t>EXP 25004W</t>
  </si>
  <si>
    <t>IMP 25004W    EXP 25004 E</t>
  </si>
  <si>
    <t>X-PRESS CAPELLA</t>
  </si>
  <si>
    <t>BLANK SAILING</t>
  </si>
  <si>
    <t>EVER LUCID</t>
  </si>
  <si>
    <t>EXP 078 W</t>
  </si>
  <si>
    <t>IMP 078 W    EXP 078 E</t>
  </si>
  <si>
    <t>Phase-In</t>
  </si>
  <si>
    <t>MAJD</t>
  </si>
  <si>
    <t>MLH</t>
  </si>
  <si>
    <t>EXP 2505W</t>
  </si>
  <si>
    <t>IMP  2505W    EXP  2505 E</t>
  </si>
  <si>
    <t>-</t>
  </si>
  <si>
    <t>DAYS</t>
  </si>
  <si>
    <t>SYDNEY BRIDGE</t>
  </si>
  <si>
    <t>SNK</t>
  </si>
  <si>
    <t>IMP  2505 W    EXP  2505 E</t>
  </si>
  <si>
    <t>NINGBO VOYAGER</t>
  </si>
  <si>
    <t>HA</t>
  </si>
  <si>
    <t>EXP 2506 W</t>
  </si>
  <si>
    <t>IMP  2506 W    EXP  2506 E</t>
  </si>
  <si>
    <t>CELSIUS EMMEN</t>
  </si>
  <si>
    <t>UF</t>
  </si>
  <si>
    <t>EXP 008 W</t>
  </si>
  <si>
    <t>IMP  008 W    EXP  008 E</t>
  </si>
  <si>
    <t>EXP 25006W</t>
  </si>
  <si>
    <t>IMP 25006W    EXP 25006E</t>
  </si>
  <si>
    <t>EXP 080W</t>
  </si>
  <si>
    <t>IMP 080W       EXP 080 E</t>
  </si>
  <si>
    <t>ONE MAJESTY</t>
  </si>
  <si>
    <t>ONE</t>
  </si>
  <si>
    <t>EXP 0021W</t>
  </si>
  <si>
    <t>IMP 0021 W    EXP 0021 E</t>
  </si>
  <si>
    <t>X-PRESS PISCES</t>
  </si>
  <si>
    <t>KMTC MOMBASA</t>
  </si>
  <si>
    <t>EXP 2501W</t>
  </si>
  <si>
    <t>IMP 2501W    EXP 2501E</t>
  </si>
  <si>
    <t>EXP 25007W</t>
  </si>
  <si>
    <t>REMARKS</t>
  </si>
  <si>
    <t>MV ONE MAJESTY V.0020W will phase in SHA on 4 AUG.</t>
  </si>
  <si>
    <t xml:space="preserve">MV ZHONG GU CHONG QING V.25005W will phase in SHA on 5 Jul. </t>
  </si>
  <si>
    <t>MV EVER LUCID 078W/E will replace MV EVER LASTING , phasing in at CNSHA 2 Jun.</t>
  </si>
  <si>
    <r>
      <rPr>
        <b/>
        <sz val="16"/>
        <rFont val="宋体"/>
        <charset val="134"/>
        <scheme val="minor"/>
      </rPr>
      <t>MV TS KEELING 25003E , EVER LASTING V.083E, X-PRESS PYXIS V.25004E &amp; X-PRESS CAPELLA V.25004E COR</t>
    </r>
    <r>
      <rPr>
        <b/>
        <sz val="16"/>
        <color theme="1"/>
        <rFont val="宋体"/>
        <charset val="134"/>
        <scheme val="minor"/>
      </rPr>
      <t xml:space="preserve"> : NHS-KHI-MUN due to to ongoing conflict between India &amp; Pakistan. All export cargo flow allowed except ex India to Pakistan loadings </t>
    </r>
  </si>
  <si>
    <t>change of rotation</t>
  </si>
  <si>
    <t>X-PRESS PYXIS 25006E is currently carrying almost 4 days delay due to heavy congestion in SIN and PKG ports. She will proceed with CMB &amp; HKG omission on the EB leg for schedule recovery.</t>
  </si>
  <si>
    <t>X-PRESS PYXIS V.25007W is the last vessel for CWS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</si>
</sst>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/mmm/yy;@"/>
    <numFmt numFmtId="177" formatCode="[$-14809]d/m/yy;@"/>
  </numFmts>
  <fonts count="5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b/>
      <sz val="22"/>
      <color theme="4" tint="-0.249977111117893"/>
      <name val="Microsoft YaHei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rgb="FFFFFFFF"/>
      <name val="宋体"/>
      <charset val="134"/>
      <scheme val="major"/>
    </font>
    <font>
      <sz val="11"/>
      <color theme="1" tint="0.499984740745262"/>
      <name val="宋体"/>
      <charset val="134"/>
      <scheme val="minor"/>
    </font>
    <font>
      <b/>
      <sz val="14"/>
      <color theme="0"/>
      <name val="宋体"/>
      <charset val="134"/>
      <scheme val="major"/>
    </font>
    <font>
      <b/>
      <sz val="14"/>
      <color rgb="FFFFFFFF"/>
      <name val="宋体"/>
      <charset val="134"/>
      <scheme val="major"/>
    </font>
    <font>
      <sz val="14"/>
      <name val="宋体"/>
      <charset val="134"/>
      <scheme val="major"/>
    </font>
    <font>
      <sz val="14"/>
      <color rgb="FFFF0000"/>
      <name val="宋体"/>
      <charset val="134"/>
      <scheme val="major"/>
    </font>
    <font>
      <sz val="11"/>
      <name val="宋体"/>
      <charset val="134"/>
      <scheme val="major"/>
    </font>
    <font>
      <b/>
      <sz val="14"/>
      <color rgb="FF0070C0"/>
      <name val="宋体"/>
      <charset val="134"/>
      <scheme val="major"/>
    </font>
    <font>
      <b/>
      <sz val="14"/>
      <name val="宋体"/>
      <charset val="134"/>
      <scheme val="major"/>
    </font>
    <font>
      <b/>
      <sz val="14"/>
      <color rgb="FFFFC000"/>
      <name val="宋体"/>
      <charset val="134"/>
      <scheme val="major"/>
    </font>
    <font>
      <b/>
      <sz val="18"/>
      <color theme="1" tint="0.499984740745262"/>
      <name val="宋体"/>
      <charset val="134"/>
      <scheme val="minor"/>
    </font>
    <font>
      <b/>
      <u/>
      <sz val="18"/>
      <name val="宋体"/>
      <charset val="134"/>
      <scheme val="minor"/>
    </font>
    <font>
      <u/>
      <sz val="16"/>
      <name val="宋体"/>
      <charset val="134"/>
      <scheme val="minor"/>
    </font>
    <font>
      <sz val="12"/>
      <color rgb="FFFF0000"/>
      <name val="Microsoft YaHei"/>
      <charset val="134"/>
    </font>
    <font>
      <sz val="12"/>
      <color theme="1"/>
      <name val="Microsoft YaHei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Microsoft YaHei"/>
      <charset val="134"/>
    </font>
    <font>
      <b/>
      <u/>
      <sz val="16"/>
      <color theme="1"/>
      <name val="宋体"/>
      <charset val="134"/>
      <scheme val="minor"/>
    </font>
    <font>
      <sz val="12"/>
      <name val="Microsoft YaHei"/>
      <charset val="134"/>
    </font>
    <font>
      <b/>
      <sz val="14"/>
      <color theme="0" tint="-0.499984740745262"/>
      <name val="宋体"/>
      <charset val="134"/>
      <scheme val="minor"/>
    </font>
    <font>
      <b/>
      <sz val="18"/>
      <name val="宋体"/>
      <charset val="134"/>
      <scheme val="minor"/>
    </font>
    <font>
      <sz val="14"/>
      <color theme="0" tint="-0.499984740745262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14"/>
      <color rgb="FF0070C0"/>
      <name val="宋体"/>
      <charset val="134"/>
      <scheme val="major"/>
    </font>
    <font>
      <b/>
      <sz val="14"/>
      <color rgb="FFFFFFFF"/>
      <name val="Microsoft YaHei"/>
      <charset val="134"/>
    </font>
    <font>
      <u/>
      <sz val="11"/>
      <color theme="1"/>
      <name val="宋体"/>
      <charset val="134"/>
      <scheme val="major"/>
    </font>
    <font>
      <sz val="14"/>
      <color theme="4"/>
      <name val="宋体"/>
      <charset val="134"/>
      <scheme val="major"/>
    </font>
    <font>
      <b/>
      <sz val="12"/>
      <color rgb="FFFF0000"/>
      <name val="宋体"/>
      <charset val="134"/>
      <scheme val="minor"/>
    </font>
    <font>
      <b/>
      <sz val="12"/>
      <color rgb="FF0070C0"/>
      <name val="宋体"/>
      <charset val="134"/>
      <scheme val="minor"/>
    </font>
    <font>
      <sz val="14"/>
      <color rgb="FFEE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3" borderId="14" applyNumberFormat="0" applyAlignment="0" applyProtection="0">
      <alignment vertical="center"/>
    </xf>
    <xf numFmtId="0" fontId="46" fillId="14" borderId="15" applyNumberFormat="0" applyAlignment="0" applyProtection="0">
      <alignment vertical="center"/>
    </xf>
    <xf numFmtId="0" fontId="47" fillId="14" borderId="14" applyNumberFormat="0" applyAlignment="0" applyProtection="0">
      <alignment vertical="center"/>
    </xf>
    <xf numFmtId="0" fontId="48" fillId="15" borderId="16" applyNumberFormat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</cellStyleXfs>
  <cellXfs count="127">
    <xf numFmtId="176" fontId="0" fillId="0" borderId="0" xfId="0">
      <alignment vertical="center"/>
    </xf>
    <xf numFmtId="176" fontId="1" fillId="0" borderId="0" xfId="0" applyFont="1" applyProtection="1">
      <alignment vertical="center"/>
      <protection locked="0"/>
    </xf>
    <xf numFmtId="176" fontId="2" fillId="0" borderId="0" xfId="0" applyFont="1" applyProtection="1">
      <alignment vertical="center"/>
      <protection locked="0"/>
    </xf>
    <xf numFmtId="176" fontId="2" fillId="0" borderId="0" xfId="0" applyFont="1" applyFill="1" applyProtection="1">
      <alignment vertical="center"/>
      <protection locked="0"/>
    </xf>
    <xf numFmtId="14" fontId="0" fillId="0" borderId="0" xfId="0" applyNumberFormat="1" applyProtection="1">
      <alignment vertical="center"/>
      <protection locked="0"/>
    </xf>
    <xf numFmtId="176" fontId="0" fillId="0" borderId="0" xfId="0" applyProtection="1">
      <alignment vertical="center"/>
      <protection locked="0"/>
    </xf>
    <xf numFmtId="176" fontId="0" fillId="0" borderId="0" xfId="0" applyAlignment="1" applyProtection="1">
      <alignment horizontal="center" vertical="center"/>
      <protection locked="0"/>
    </xf>
    <xf numFmtId="176" fontId="0" fillId="0" borderId="0" xfId="0" applyFont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4" fontId="0" fillId="0" borderId="0" xfId="0" applyNumberFormat="1" applyFont="1" applyAlignment="1" applyProtection="1">
      <alignment horizontal="center" vertical="center"/>
      <protection locked="0"/>
    </xf>
    <xf numFmtId="176" fontId="0" fillId="0" borderId="0" xfId="0" applyProtection="1">
      <alignment vertical="center"/>
    </xf>
    <xf numFmtId="176" fontId="0" fillId="0" borderId="0" xfId="0" applyAlignment="1" applyProtection="1">
      <alignment horizontal="center" vertical="center"/>
    </xf>
    <xf numFmtId="176" fontId="0" fillId="0" borderId="0" xfId="0" applyFont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176" fontId="3" fillId="2" borderId="0" xfId="0" applyFont="1" applyFill="1" applyAlignment="1" applyProtection="1">
      <alignment horizontal="center" vertical="center" wrapText="1"/>
    </xf>
    <xf numFmtId="176" fontId="0" fillId="0" borderId="0" xfId="0" applyAlignment="1" applyProtection="1">
      <alignment horizontal="center" vertical="center" wrapText="1"/>
    </xf>
    <xf numFmtId="176" fontId="4" fillId="0" borderId="0" xfId="0" applyFont="1" applyAlignment="1" applyProtection="1">
      <alignment horizontal="center" vertical="center" wrapText="1"/>
    </xf>
    <xf numFmtId="176" fontId="0" fillId="0" borderId="0" xfId="0" applyFont="1" applyAlignment="1" applyProtection="1">
      <alignment horizontal="center" vertical="center" wrapText="1"/>
    </xf>
    <xf numFmtId="14" fontId="5" fillId="0" borderId="0" xfId="0" applyNumberFormat="1" applyFont="1" applyAlignment="1" applyProtection="1">
      <alignment horizontal="center" vertical="center" wrapText="1"/>
    </xf>
    <xf numFmtId="176" fontId="6" fillId="3" borderId="0" xfId="0" applyFont="1" applyFill="1" applyAlignment="1" applyProtection="1">
      <alignment horizontal="center" vertical="center" wrapText="1"/>
    </xf>
    <xf numFmtId="176" fontId="7" fillId="0" borderId="0" xfId="0" applyFont="1" applyAlignment="1" applyProtection="1">
      <alignment horizontal="center" vertical="center"/>
    </xf>
    <xf numFmtId="14" fontId="7" fillId="0" borderId="0" xfId="0" applyNumberFormat="1" applyFont="1" applyAlignment="1" applyProtection="1">
      <alignment horizontal="center" vertical="center"/>
    </xf>
    <xf numFmtId="176" fontId="8" fillId="0" borderId="0" xfId="0" applyFont="1" applyAlignment="1" applyProtection="1">
      <alignment horizontal="center" vertical="center"/>
    </xf>
    <xf numFmtId="176" fontId="8" fillId="4" borderId="1" xfId="0" applyFont="1" applyFill="1" applyBorder="1" applyAlignment="1" applyProtection="1">
      <alignment horizontal="center" vertical="center"/>
    </xf>
    <xf numFmtId="176" fontId="9" fillId="4" borderId="2" xfId="0" applyFont="1" applyFill="1" applyBorder="1" applyAlignment="1" applyProtection="1">
      <alignment horizontal="center" vertical="center" wrapText="1"/>
    </xf>
    <xf numFmtId="176" fontId="9" fillId="4" borderId="3" xfId="0" applyFont="1" applyFill="1" applyBorder="1" applyAlignment="1" applyProtection="1">
      <alignment horizontal="center" vertical="center" wrapText="1"/>
    </xf>
    <xf numFmtId="14" fontId="9" fillId="4" borderId="4" xfId="0" applyNumberFormat="1" applyFont="1" applyFill="1" applyBorder="1" applyAlignment="1" applyProtection="1">
      <alignment horizontal="center" vertical="center" wrapText="1"/>
    </xf>
    <xf numFmtId="14" fontId="9" fillId="4" borderId="5" xfId="0" applyNumberFormat="1" applyFont="1" applyFill="1" applyBorder="1" applyAlignment="1" applyProtection="1">
      <alignment horizontal="center" vertical="center" wrapText="1"/>
    </xf>
    <xf numFmtId="176" fontId="9" fillId="4" borderId="6" xfId="0" applyFont="1" applyFill="1" applyBorder="1" applyAlignment="1" applyProtection="1">
      <alignment horizontal="center" vertical="center" wrapText="1"/>
    </xf>
    <xf numFmtId="176" fontId="9" fillId="4" borderId="7" xfId="0" applyFont="1" applyFill="1" applyBorder="1" applyAlignment="1" applyProtection="1">
      <alignment horizontal="center" vertical="center" wrapText="1"/>
    </xf>
    <xf numFmtId="14" fontId="8" fillId="4" borderId="4" xfId="0" applyNumberFormat="1" applyFont="1" applyFill="1" applyBorder="1" applyAlignment="1" applyProtection="1">
      <alignment horizontal="center" vertical="center" wrapText="1"/>
    </xf>
    <xf numFmtId="14" fontId="8" fillId="4" borderId="5" xfId="0" applyNumberFormat="1" applyFont="1" applyFill="1" applyBorder="1" applyAlignment="1" applyProtection="1">
      <alignment horizontal="center" vertical="center" wrapText="1"/>
    </xf>
    <xf numFmtId="176" fontId="9" fillId="4" borderId="8" xfId="0" applyFont="1" applyFill="1" applyBorder="1" applyAlignment="1" applyProtection="1">
      <alignment horizontal="center" vertical="center" wrapText="1"/>
    </xf>
    <xf numFmtId="176" fontId="9" fillId="4" borderId="9" xfId="0" applyFont="1" applyFill="1" applyBorder="1" applyAlignment="1" applyProtection="1">
      <alignment horizontal="center" vertical="center" wrapText="1"/>
    </xf>
    <xf numFmtId="14" fontId="9" fillId="4" borderId="1" xfId="0" applyNumberFormat="1" applyFont="1" applyFill="1" applyBorder="1" applyAlignment="1" applyProtection="1">
      <alignment horizontal="center" vertical="center" wrapText="1"/>
    </xf>
    <xf numFmtId="14" fontId="9" fillId="4" borderId="1" xfId="0" applyNumberFormat="1" applyFont="1" applyFill="1" applyBorder="1" applyAlignment="1" applyProtection="1">
      <alignment horizontal="left" vertical="center" wrapText="1"/>
    </xf>
    <xf numFmtId="1" fontId="10" fillId="0" borderId="0" xfId="0" applyNumberFormat="1" applyFont="1" applyAlignment="1" applyProtection="1">
      <alignment horizontal="center" vertical="center"/>
    </xf>
    <xf numFmtId="1" fontId="10" fillId="0" borderId="3" xfId="0" applyNumberFormat="1" applyFont="1" applyBorder="1" applyAlignment="1" applyProtection="1">
      <alignment horizontal="center" vertical="center"/>
    </xf>
    <xf numFmtId="176" fontId="10" fillId="0" borderId="5" xfId="0" applyFont="1" applyBorder="1" applyAlignment="1" applyProtection="1">
      <alignment horizontal="center" vertical="center"/>
    </xf>
    <xf numFmtId="176" fontId="10" fillId="0" borderId="1" xfId="0" applyFont="1" applyBorder="1" applyAlignment="1" applyProtection="1">
      <alignment horizontal="center" vertical="center"/>
    </xf>
    <xf numFmtId="176" fontId="10" fillId="5" borderId="1" xfId="0" applyFont="1" applyFill="1" applyBorder="1" applyAlignment="1" applyProtection="1">
      <alignment horizontal="center" vertical="center"/>
    </xf>
    <xf numFmtId="177" fontId="10" fillId="6" borderId="1" xfId="0" applyNumberFormat="1" applyFont="1" applyFill="1" applyBorder="1" applyAlignment="1" applyProtection="1">
      <alignment horizontal="center" vertical="center"/>
    </xf>
    <xf numFmtId="1" fontId="10" fillId="0" borderId="9" xfId="0" applyNumberFormat="1" applyFont="1" applyBorder="1" applyAlignment="1" applyProtection="1">
      <alignment horizontal="center" vertical="center"/>
    </xf>
    <xf numFmtId="177" fontId="11" fillId="6" borderId="1" xfId="0" applyNumberFormat="1" applyFont="1" applyFill="1" applyBorder="1" applyAlignment="1" applyProtection="1">
      <alignment horizontal="center" vertical="center"/>
    </xf>
    <xf numFmtId="1" fontId="10" fillId="0" borderId="1" xfId="0" applyNumberFormat="1" applyFont="1" applyBorder="1" applyAlignment="1" applyProtection="1">
      <alignment horizontal="center" vertical="center"/>
    </xf>
    <xf numFmtId="176" fontId="10" fillId="7" borderId="4" xfId="0" applyFont="1" applyFill="1" applyBorder="1" applyAlignment="1" applyProtection="1">
      <alignment horizontal="center" vertical="center"/>
    </xf>
    <xf numFmtId="176" fontId="10" fillId="7" borderId="10" xfId="0" applyFont="1" applyFill="1" applyBorder="1" applyAlignment="1" applyProtection="1">
      <alignment horizontal="center" vertical="center"/>
    </xf>
    <xf numFmtId="176" fontId="10" fillId="8" borderId="4" xfId="0" applyFont="1" applyFill="1" applyBorder="1" applyAlignment="1" applyProtection="1">
      <alignment horizontal="center" vertical="center"/>
    </xf>
    <xf numFmtId="176" fontId="10" fillId="8" borderId="10" xfId="0" applyFont="1" applyFill="1" applyBorder="1" applyAlignment="1" applyProtection="1">
      <alignment horizontal="center" vertical="center"/>
    </xf>
    <xf numFmtId="1" fontId="12" fillId="0" borderId="0" xfId="0" applyNumberFormat="1" applyFont="1" applyAlignment="1" applyProtection="1">
      <alignment horizontal="center" vertical="center"/>
    </xf>
    <xf numFmtId="176" fontId="13" fillId="0" borderId="5" xfId="0" applyFont="1" applyBorder="1" applyAlignment="1" applyProtection="1">
      <alignment horizontal="center" vertical="center"/>
    </xf>
    <xf numFmtId="1" fontId="12" fillId="0" borderId="0" xfId="0" applyNumberFormat="1" applyFont="1" applyProtection="1">
      <alignment vertical="center"/>
    </xf>
    <xf numFmtId="1" fontId="12" fillId="0" borderId="1" xfId="0" applyNumberFormat="1" applyFont="1" applyBorder="1" applyAlignment="1" applyProtection="1">
      <alignment horizontal="center" vertical="center"/>
    </xf>
    <xf numFmtId="1" fontId="10" fillId="0" borderId="0" xfId="0" applyNumberFormat="1" applyFont="1" applyProtection="1">
      <alignment vertical="center"/>
    </xf>
    <xf numFmtId="176" fontId="14" fillId="0" borderId="5" xfId="0" applyFont="1" applyBorder="1" applyAlignment="1" applyProtection="1">
      <alignment horizontal="center" vertical="center"/>
    </xf>
    <xf numFmtId="177" fontId="10" fillId="0" borderId="1" xfId="0" applyNumberFormat="1" applyFont="1" applyBorder="1" applyAlignment="1" applyProtection="1">
      <alignment horizontal="center" vertical="center"/>
    </xf>
    <xf numFmtId="1" fontId="10" fillId="0" borderId="1" xfId="0" applyNumberFormat="1" applyFont="1" applyBorder="1" applyProtection="1">
      <alignment vertical="center"/>
    </xf>
    <xf numFmtId="176" fontId="15" fillId="0" borderId="5" xfId="0" applyFont="1" applyBorder="1" applyAlignment="1" applyProtection="1">
      <alignment horizontal="center" vertical="center"/>
    </xf>
    <xf numFmtId="176" fontId="10" fillId="5" borderId="1" xfId="0" applyFont="1" applyFill="1" applyBorder="1" applyAlignment="1" applyProtection="1">
      <alignment horizontal="left" vertical="center"/>
    </xf>
    <xf numFmtId="177" fontId="10" fillId="9" borderId="1" xfId="0" applyNumberFormat="1" applyFont="1" applyFill="1" applyBorder="1" applyAlignment="1" applyProtection="1">
      <alignment horizontal="center" vertical="center"/>
    </xf>
    <xf numFmtId="176" fontId="10" fillId="0" borderId="0" xfId="0" applyFont="1" applyAlignment="1" applyProtection="1">
      <alignment horizontal="center" vertical="center"/>
    </xf>
    <xf numFmtId="176" fontId="10" fillId="0" borderId="0" xfId="0" applyFont="1" applyFill="1" applyAlignment="1" applyProtection="1">
      <alignment horizontal="left" vertical="center"/>
    </xf>
    <xf numFmtId="177" fontId="10" fillId="0" borderId="0" xfId="0" applyNumberFormat="1" applyFont="1" applyFill="1" applyAlignment="1" applyProtection="1">
      <alignment horizontal="center" vertical="center"/>
    </xf>
    <xf numFmtId="1" fontId="10" fillId="0" borderId="0" xfId="0" applyNumberFormat="1" applyFont="1" applyFill="1" applyAlignment="1" applyProtection="1">
      <alignment horizontal="center" vertical="center"/>
    </xf>
    <xf numFmtId="176" fontId="10" fillId="0" borderId="0" xfId="0" applyFont="1" applyFill="1" applyAlignment="1" applyProtection="1">
      <alignment horizontal="center" vertical="center"/>
    </xf>
    <xf numFmtId="176" fontId="16" fillId="0" borderId="0" xfId="0" applyFont="1" applyAlignment="1" applyProtection="1">
      <alignment horizontal="left" vertical="center"/>
    </xf>
    <xf numFmtId="176" fontId="17" fillId="0" borderId="0" xfId="0" applyFont="1" applyAlignment="1" applyProtection="1">
      <alignment horizontal="left" vertical="center"/>
    </xf>
    <xf numFmtId="176" fontId="18" fillId="0" borderId="0" xfId="0" applyFont="1" applyAlignment="1" applyProtection="1">
      <alignment horizontal="left" vertical="center"/>
    </xf>
    <xf numFmtId="176" fontId="0" fillId="0" borderId="0" xfId="0" applyFont="1" applyProtection="1">
      <alignment vertical="center"/>
    </xf>
    <xf numFmtId="177" fontId="19" fillId="0" borderId="0" xfId="0" applyNumberFormat="1" applyFont="1" applyAlignment="1" applyProtection="1">
      <alignment horizontal="center" vertical="center"/>
    </xf>
    <xf numFmtId="177" fontId="20" fillId="0" borderId="0" xfId="0" applyNumberFormat="1" applyFont="1" applyAlignment="1" applyProtection="1">
      <alignment horizontal="center" vertical="center"/>
    </xf>
    <xf numFmtId="176" fontId="21" fillId="0" borderId="0" xfId="0" applyFont="1" applyAlignment="1" applyProtection="1">
      <alignment horizontal="left" vertical="center"/>
    </xf>
    <xf numFmtId="176" fontId="22" fillId="0" borderId="0" xfId="0" applyFont="1" applyAlignment="1" applyProtection="1">
      <alignment horizontal="left" vertical="center"/>
    </xf>
    <xf numFmtId="176" fontId="23" fillId="0" borderId="0" xfId="0" applyFont="1" applyAlignment="1" applyProtection="1">
      <alignment horizontal="center" vertical="center"/>
    </xf>
    <xf numFmtId="177" fontId="23" fillId="0" borderId="0" xfId="0" applyNumberFormat="1" applyFont="1" applyAlignment="1" applyProtection="1">
      <alignment horizontal="center" vertical="center"/>
    </xf>
    <xf numFmtId="176" fontId="24" fillId="0" borderId="0" xfId="0" applyFont="1" applyProtection="1">
      <alignment vertical="center"/>
    </xf>
    <xf numFmtId="176" fontId="21" fillId="0" borderId="0" xfId="0" applyFont="1" applyProtection="1">
      <alignment vertical="center"/>
    </xf>
    <xf numFmtId="177" fontId="25" fillId="0" borderId="0" xfId="0" applyNumberFormat="1" applyFont="1" applyAlignment="1" applyProtection="1">
      <alignment horizontal="center" vertical="center"/>
    </xf>
    <xf numFmtId="14" fontId="26" fillId="0" borderId="0" xfId="0" applyNumberFormat="1" applyFont="1" applyAlignment="1" applyProtection="1"/>
    <xf numFmtId="14" fontId="27" fillId="10" borderId="0" xfId="0" applyNumberFormat="1" applyFont="1" applyFill="1" applyAlignment="1" applyProtection="1"/>
    <xf numFmtId="176" fontId="26" fillId="0" borderId="0" xfId="0" applyFont="1" applyAlignment="1" applyProtection="1">
      <alignment horizontal="center"/>
    </xf>
    <xf numFmtId="176" fontId="28" fillId="0" borderId="0" xfId="0" applyFont="1" applyAlignment="1" applyProtection="1">
      <alignment horizontal="center"/>
    </xf>
    <xf numFmtId="14" fontId="0" fillId="0" borderId="0" xfId="0" applyNumberFormat="1" applyProtection="1">
      <alignment vertical="center"/>
    </xf>
    <xf numFmtId="176" fontId="29" fillId="11" borderId="0" xfId="0" applyFont="1" applyFill="1" applyAlignment="1" applyProtection="1">
      <alignment horizontal="left" vertical="center"/>
    </xf>
    <xf numFmtId="14" fontId="0" fillId="0" borderId="0" xfId="0" applyNumberFormat="1" applyFont="1" applyAlignment="1" applyProtection="1">
      <alignment horizontal="center" vertical="center"/>
    </xf>
    <xf numFmtId="14" fontId="0" fillId="0" borderId="0" xfId="0" applyNumberFormat="1" applyFont="1" applyAlignment="1" applyProtection="1">
      <alignment horizontal="center" vertical="center" wrapText="1"/>
    </xf>
    <xf numFmtId="177" fontId="30" fillId="0" borderId="4" xfId="0" applyNumberFormat="1" applyFont="1" applyBorder="1" applyAlignment="1" applyProtection="1">
      <alignment horizontal="center" vertical="center"/>
    </xf>
    <xf numFmtId="177" fontId="30" fillId="0" borderId="5" xfId="0" applyNumberFormat="1" applyFont="1" applyBorder="1" applyAlignment="1" applyProtection="1">
      <alignment horizontal="center" vertical="center"/>
    </xf>
    <xf numFmtId="177" fontId="10" fillId="5" borderId="1" xfId="0" applyNumberFormat="1" applyFont="1" applyFill="1" applyBorder="1" applyAlignment="1" applyProtection="1">
      <alignment horizontal="center" vertical="center" wrapText="1"/>
    </xf>
    <xf numFmtId="177" fontId="10" fillId="5" borderId="1" xfId="0" applyNumberFormat="1" applyFont="1" applyFill="1" applyBorder="1" applyAlignment="1" applyProtection="1">
      <alignment horizontal="left" vertical="center" wrapText="1"/>
    </xf>
    <xf numFmtId="177" fontId="11" fillId="9" borderId="4" xfId="0" applyNumberFormat="1" applyFont="1" applyFill="1" applyBorder="1" applyAlignment="1" applyProtection="1">
      <alignment horizontal="center" vertical="center"/>
    </xf>
    <xf numFmtId="177" fontId="11" fillId="9" borderId="5" xfId="0" applyNumberFormat="1" applyFont="1" applyFill="1" applyBorder="1" applyAlignment="1" applyProtection="1">
      <alignment horizontal="center" vertical="center"/>
    </xf>
    <xf numFmtId="177" fontId="10" fillId="0" borderId="0" xfId="0" applyNumberFormat="1" applyFont="1" applyFill="1" applyAlignment="1" applyProtection="1">
      <alignment horizontal="left" vertical="center" wrapText="1"/>
    </xf>
    <xf numFmtId="177" fontId="25" fillId="0" borderId="0" xfId="0" applyNumberFormat="1" applyFont="1" applyAlignment="1" applyProtection="1">
      <alignment horizontal="center" vertical="center" wrapText="1"/>
    </xf>
    <xf numFmtId="177" fontId="10" fillId="10" borderId="1" xfId="0" applyNumberFormat="1" applyFont="1" applyFill="1" applyBorder="1" applyAlignment="1" applyProtection="1">
      <alignment horizontal="center" vertical="center"/>
    </xf>
    <xf numFmtId="177" fontId="11" fillId="11" borderId="4" xfId="0" applyNumberFormat="1" applyFont="1" applyFill="1" applyBorder="1" applyAlignment="1" applyProtection="1">
      <alignment horizontal="center" vertical="center"/>
    </xf>
    <xf numFmtId="177" fontId="11" fillId="11" borderId="5" xfId="0" applyNumberFormat="1" applyFont="1" applyFill="1" applyBorder="1" applyAlignment="1" applyProtection="1">
      <alignment horizontal="center" vertical="center"/>
    </xf>
    <xf numFmtId="176" fontId="3" fillId="2" borderId="0" xfId="0" applyFont="1" applyFill="1" applyAlignment="1" applyProtection="1">
      <alignment vertical="center" wrapText="1"/>
    </xf>
    <xf numFmtId="176" fontId="31" fillId="0" borderId="0" xfId="0" applyFont="1" applyAlignment="1" applyProtection="1">
      <alignment vertical="center" wrapText="1"/>
    </xf>
    <xf numFmtId="14" fontId="9" fillId="0" borderId="0" xfId="0" applyNumberFormat="1" applyFont="1" applyAlignment="1" applyProtection="1">
      <alignment vertical="center" wrapText="1"/>
    </xf>
    <xf numFmtId="14" fontId="8" fillId="0" borderId="0" xfId="0" applyNumberFormat="1" applyFont="1" applyAlignment="1" applyProtection="1">
      <alignment vertical="center" wrapText="1"/>
    </xf>
    <xf numFmtId="14" fontId="9" fillId="0" borderId="0" xfId="0" applyNumberFormat="1" applyFont="1" applyAlignment="1" applyProtection="1">
      <alignment horizontal="center" vertical="center" wrapText="1"/>
    </xf>
    <xf numFmtId="176" fontId="32" fillId="0" borderId="0" xfId="0" applyFont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1" fontId="1" fillId="0" borderId="0" xfId="0" applyNumberFormat="1" applyFont="1" applyAlignment="1" applyProtection="1">
      <alignment horizontal="center" vertical="center"/>
    </xf>
    <xf numFmtId="177" fontId="33" fillId="0" borderId="1" xfId="0" applyNumberFormat="1" applyFont="1" applyBorder="1" applyAlignment="1" applyProtection="1">
      <alignment horizontal="center" vertical="center"/>
    </xf>
    <xf numFmtId="176" fontId="34" fillId="0" borderId="0" xfId="0" applyFont="1" applyProtection="1">
      <alignment vertical="center"/>
    </xf>
    <xf numFmtId="176" fontId="35" fillId="0" borderId="0" xfId="0" applyFont="1" applyProtection="1">
      <alignment vertical="center"/>
    </xf>
    <xf numFmtId="176" fontId="10" fillId="7" borderId="5" xfId="0" applyFont="1" applyFill="1" applyBorder="1" applyAlignment="1" applyProtection="1">
      <alignment horizontal="center" vertical="center"/>
    </xf>
    <xf numFmtId="0" fontId="1" fillId="0" borderId="0" xfId="0" applyNumberFormat="1" applyFont="1" applyProtection="1">
      <alignment vertical="center"/>
    </xf>
    <xf numFmtId="177" fontId="36" fillId="6" borderId="1" xfId="0" applyNumberFormat="1" applyFont="1" applyFill="1" applyBorder="1" applyAlignment="1" applyProtection="1">
      <alignment horizontal="center" vertical="center"/>
    </xf>
    <xf numFmtId="176" fontId="10" fillId="8" borderId="5" xfId="0" applyFont="1" applyFill="1" applyBorder="1" applyAlignment="1" applyProtection="1">
      <alignment horizontal="center" vertical="center"/>
    </xf>
    <xf numFmtId="0" fontId="35" fillId="0" borderId="0" xfId="0" applyNumberFormat="1" applyFont="1" applyProtection="1">
      <alignment vertical="center"/>
    </xf>
    <xf numFmtId="0" fontId="2" fillId="0" borderId="0" xfId="0" applyNumberFormat="1" applyFont="1" applyProtection="1">
      <alignment vertical="center"/>
    </xf>
    <xf numFmtId="176" fontId="2" fillId="0" borderId="0" xfId="0" applyFont="1" applyProtection="1">
      <alignment vertical="center"/>
    </xf>
    <xf numFmtId="0" fontId="13" fillId="0" borderId="0" xfId="0" applyNumberFormat="1" applyFont="1" applyProtection="1">
      <alignment vertical="center"/>
    </xf>
    <xf numFmtId="1" fontId="2" fillId="0" borderId="0" xfId="0" applyNumberFormat="1" applyFont="1" applyAlignment="1" applyProtection="1">
      <alignment horizontal="center" vertical="center"/>
    </xf>
    <xf numFmtId="177" fontId="10" fillId="0" borderId="0" xfId="0" applyNumberFormat="1" applyFont="1" applyAlignment="1" applyProtection="1">
      <alignment horizontal="center" vertical="center"/>
    </xf>
    <xf numFmtId="0" fontId="13" fillId="0" borderId="0" xfId="0" applyNumberFormat="1" applyFont="1" applyFill="1" applyProtection="1">
      <alignment vertical="center"/>
    </xf>
    <xf numFmtId="0" fontId="2" fillId="0" borderId="0" xfId="0" applyNumberFormat="1" applyFont="1" applyFill="1" applyProtection="1">
      <alignment vertical="center"/>
    </xf>
    <xf numFmtId="1" fontId="2" fillId="0" borderId="0" xfId="0" applyNumberFormat="1" applyFont="1" applyFill="1" applyAlignment="1" applyProtection="1">
      <alignment horizontal="center" vertical="center"/>
    </xf>
    <xf numFmtId="176" fontId="1" fillId="0" borderId="0" xfId="0" applyFont="1" applyProtection="1">
      <alignment vertical="center"/>
    </xf>
    <xf numFmtId="1" fontId="1" fillId="0" borderId="0" xfId="0" applyNumberFormat="1" applyFont="1" applyProtection="1">
      <alignment vertical="center"/>
    </xf>
    <xf numFmtId="0" fontId="0" fillId="0" borderId="0" xfId="0" applyNumberFormat="1" applyProtection="1">
      <alignment vertical="center"/>
    </xf>
    <xf numFmtId="16" fontId="1" fillId="0" borderId="0" xfId="0" applyNumberFormat="1" applyFont="1" applyProtection="1">
      <alignment vertical="center"/>
    </xf>
    <xf numFmtId="16" fontId="2" fillId="0" borderId="0" xfId="0" applyNumberFormat="1" applyFont="1" applyProtection="1">
      <alignment vertical="center"/>
    </xf>
    <xf numFmtId="16" fontId="2" fillId="0" borderId="0" xfId="0" applyNumberFormat="1" applyFont="1" applyFill="1" applyProtection="1">
      <alignment vertical="center"/>
    </xf>
    <xf numFmtId="177" fontId="30" fillId="0" borderId="4" xfId="0" applyNumberFormat="1" applyFont="1" applyBorder="1" applyAlignment="1" applyProtection="1" quotePrefix="1">
      <alignment horizontal="center" vertical="center"/>
    </xf>
    <xf numFmtId="177" fontId="10" fillId="6" borderId="1" xfId="0" applyNumberFormat="1" applyFont="1" applyFill="1" applyBorder="1" applyAlignment="1" applyProtection="1" quotePrefix="1">
      <alignment horizontal="center" vertical="center"/>
    </xf>
    <xf numFmtId="177" fontId="11" fillId="9" borderId="4" xfId="0" applyNumberFormat="1" applyFont="1" applyFill="1" applyBorder="1" applyAlignment="1" applyProtection="1" quotePrefix="1">
      <alignment horizontal="center" vertical="center"/>
    </xf>
    <xf numFmtId="177" fontId="11" fillId="11" borderId="4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621665</xdr:colOff>
      <xdr:row>0</xdr:row>
      <xdr:rowOff>9525</xdr:rowOff>
    </xdr:from>
    <xdr:to>
      <xdr:col>11</xdr:col>
      <xdr:colOff>240030</xdr:colOff>
      <xdr:row>2</xdr:row>
      <xdr:rowOff>452120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11920" y="9525"/>
          <a:ext cx="1337945" cy="1124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43"/>
  <sheetViews>
    <sheetView showGridLines="0" tabSelected="1" zoomScale="55" zoomScaleNormal="55" workbookViewId="0">
      <pane xSplit="5" ySplit="9" topLeftCell="F10" activePane="bottomRight" state="frozen"/>
      <selection/>
      <selection pane="topRight"/>
      <selection pane="bottomLeft"/>
      <selection pane="bottomRight" activeCell="Q32" sqref="Q32"/>
    </sheetView>
  </sheetViews>
  <sheetFormatPr defaultColWidth="9" defaultRowHeight="13.5"/>
  <cols>
    <col min="1" max="1" width="3.425" style="5" customWidth="1"/>
    <col min="2" max="2" width="8.56666666666667" style="5" customWidth="1"/>
    <col min="3" max="3" width="28.7083333333333" style="6" customWidth="1"/>
    <col min="4" max="4" width="8.56666666666667" style="6" customWidth="1"/>
    <col min="5" max="5" width="15.7083333333333" style="7" customWidth="1"/>
    <col min="6" max="15" width="11.2833333333333" style="8" customWidth="1"/>
    <col min="16" max="16" width="15.8583333333333" style="9" customWidth="1"/>
    <col min="17" max="28" width="11.2833333333333" style="8" customWidth="1"/>
    <col min="29" max="29" width="17.5666666666667" style="8" customWidth="1"/>
    <col min="30" max="30" width="10.7083333333333" style="5" customWidth="1"/>
    <col min="31" max="31" width="8.56666666666667" style="5" customWidth="1"/>
    <col min="32" max="32" width="11.425" style="5" customWidth="1"/>
    <col min="33" max="33" width="9.70833333333333" style="5" customWidth="1"/>
    <col min="34" max="34" width="11.5666666666667" style="5" customWidth="1"/>
    <col min="35" max="35" width="14.7083333333333" style="5" customWidth="1"/>
    <col min="36" max="16384" width="9" style="5"/>
  </cols>
  <sheetData>
    <row r="1" ht="17.1" customHeight="1" spans="1:34">
      <c r="A1" s="10"/>
      <c r="B1" s="10"/>
      <c r="C1" s="11"/>
      <c r="D1" s="11"/>
      <c r="E1" s="12"/>
      <c r="F1" s="13"/>
      <c r="G1" s="13"/>
      <c r="H1" s="13"/>
      <c r="I1" s="13"/>
      <c r="J1" s="13"/>
      <c r="K1" s="13"/>
      <c r="L1" s="13"/>
      <c r="M1" s="13"/>
      <c r="N1" s="13"/>
      <c r="O1" s="13"/>
      <c r="P1" s="84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0"/>
      <c r="AE1" s="10"/>
      <c r="AF1" s="10"/>
      <c r="AG1" s="10"/>
      <c r="AH1" s="10"/>
    </row>
    <row r="2" ht="36.6" customHeight="1" spans="1:34">
      <c r="A2" s="10"/>
      <c r="B2" s="10"/>
      <c r="C2" s="14" t="s">
        <v>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97"/>
      <c r="AE2" s="97"/>
      <c r="AF2" s="10"/>
      <c r="AG2" s="10"/>
      <c r="AH2" s="10"/>
    </row>
    <row r="3" ht="38.65" customHeight="1" spans="1:34">
      <c r="A3" s="10"/>
      <c r="B3" s="10"/>
      <c r="C3" s="15"/>
      <c r="D3" s="16"/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85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0"/>
      <c r="AE3" s="10"/>
      <c r="AF3" s="10"/>
      <c r="AG3" s="10"/>
      <c r="AH3" s="10"/>
    </row>
    <row r="4" ht="29.1" customHeight="1" spans="1:34">
      <c r="A4" s="19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98"/>
      <c r="AE4" s="98"/>
      <c r="AF4" s="10"/>
      <c r="AG4" s="10"/>
      <c r="AH4" s="10"/>
    </row>
    <row r="5" ht="14.1" customHeight="1" spans="1:34">
      <c r="A5" s="10"/>
      <c r="B5" s="10"/>
      <c r="C5" s="20"/>
      <c r="D5" s="20"/>
      <c r="E5" s="20"/>
      <c r="F5" s="21"/>
      <c r="G5" s="21"/>
      <c r="H5" s="21"/>
      <c r="I5" s="13"/>
      <c r="J5" s="13"/>
      <c r="K5" s="13"/>
      <c r="L5" s="13"/>
      <c r="M5" s="13"/>
      <c r="N5" s="13"/>
      <c r="O5" s="13"/>
      <c r="P5" s="84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0"/>
      <c r="AE5" s="10"/>
      <c r="AF5" s="10"/>
      <c r="AG5" s="10"/>
      <c r="AH5" s="10"/>
    </row>
    <row r="6" ht="24.95" customHeight="1" spans="1:34">
      <c r="A6" s="22"/>
      <c r="B6" s="23" t="s">
        <v>2</v>
      </c>
      <c r="C6" s="24" t="s">
        <v>3</v>
      </c>
      <c r="D6" s="25" t="s">
        <v>4</v>
      </c>
      <c r="E6" s="25" t="s">
        <v>5</v>
      </c>
      <c r="F6" s="26" t="s">
        <v>6</v>
      </c>
      <c r="G6" s="27"/>
      <c r="H6" s="26" t="s">
        <v>7</v>
      </c>
      <c r="I6" s="27"/>
      <c r="J6" s="26" t="s">
        <v>8</v>
      </c>
      <c r="K6" s="27"/>
      <c r="L6" s="26" t="s">
        <v>9</v>
      </c>
      <c r="M6" s="27"/>
      <c r="N6" s="26" t="s">
        <v>10</v>
      </c>
      <c r="O6" s="27"/>
      <c r="P6" s="25" t="s">
        <v>5</v>
      </c>
      <c r="Q6" s="26" t="s">
        <v>11</v>
      </c>
      <c r="R6" s="27"/>
      <c r="S6" s="26" t="s">
        <v>12</v>
      </c>
      <c r="T6" s="27"/>
      <c r="U6" s="26" t="s">
        <v>13</v>
      </c>
      <c r="V6" s="27"/>
      <c r="W6" s="26" t="s">
        <v>14</v>
      </c>
      <c r="X6" s="27"/>
      <c r="Y6" s="26" t="s">
        <v>10</v>
      </c>
      <c r="Z6" s="27"/>
      <c r="AA6" s="26" t="s">
        <v>15</v>
      </c>
      <c r="AB6" s="27"/>
      <c r="AC6" s="26" t="s">
        <v>6</v>
      </c>
      <c r="AD6" s="99"/>
      <c r="AE6" s="99"/>
      <c r="AF6" s="10"/>
      <c r="AG6" s="10"/>
      <c r="AH6" s="10"/>
    </row>
    <row r="7" ht="24.95" customHeight="1" spans="1:34">
      <c r="A7" s="22"/>
      <c r="B7" s="23"/>
      <c r="C7" s="28"/>
      <c r="D7" s="29"/>
      <c r="E7" s="29"/>
      <c r="F7" s="26" t="s">
        <v>16</v>
      </c>
      <c r="G7" s="27"/>
      <c r="H7" s="26" t="s">
        <v>17</v>
      </c>
      <c r="I7" s="27"/>
      <c r="J7" s="26" t="s">
        <v>18</v>
      </c>
      <c r="K7" s="27"/>
      <c r="L7" s="26" t="s">
        <v>19</v>
      </c>
      <c r="M7" s="27"/>
      <c r="N7" s="26" t="s">
        <v>20</v>
      </c>
      <c r="O7" s="27"/>
      <c r="P7" s="29"/>
      <c r="Q7" s="26" t="s">
        <v>21</v>
      </c>
      <c r="R7" s="27"/>
      <c r="S7" s="26" t="s">
        <v>22</v>
      </c>
      <c r="T7" s="27"/>
      <c r="U7" s="26" t="s">
        <v>23</v>
      </c>
      <c r="V7" s="27"/>
      <c r="W7" s="26" t="s">
        <v>24</v>
      </c>
      <c r="X7" s="27"/>
      <c r="Y7" s="26" t="s">
        <v>20</v>
      </c>
      <c r="Z7" s="27"/>
      <c r="AA7" s="26" t="s">
        <v>25</v>
      </c>
      <c r="AB7" s="27"/>
      <c r="AC7" s="26" t="s">
        <v>16</v>
      </c>
      <c r="AD7" s="99"/>
      <c r="AE7" s="99"/>
      <c r="AF7" s="10"/>
      <c r="AG7" s="10"/>
      <c r="AH7" s="10"/>
    </row>
    <row r="8" ht="24.95" customHeight="1" spans="1:34">
      <c r="A8" s="22"/>
      <c r="B8" s="23"/>
      <c r="C8" s="28"/>
      <c r="D8" s="29"/>
      <c r="E8" s="29"/>
      <c r="F8" s="30" t="s">
        <v>26</v>
      </c>
      <c r="G8" s="31"/>
      <c r="H8" s="26" t="s">
        <v>27</v>
      </c>
      <c r="I8" s="27"/>
      <c r="J8" s="30" t="s">
        <v>28</v>
      </c>
      <c r="K8" s="31"/>
      <c r="L8" s="30" t="s">
        <v>29</v>
      </c>
      <c r="M8" s="31"/>
      <c r="N8" s="30" t="s">
        <v>30</v>
      </c>
      <c r="O8" s="31"/>
      <c r="P8" s="29"/>
      <c r="Q8" s="26" t="s">
        <v>31</v>
      </c>
      <c r="R8" s="27"/>
      <c r="S8" s="30" t="s">
        <v>32</v>
      </c>
      <c r="T8" s="31"/>
      <c r="U8" s="26" t="s">
        <v>33</v>
      </c>
      <c r="V8" s="27"/>
      <c r="W8" s="26" t="s">
        <v>34</v>
      </c>
      <c r="X8" s="27"/>
      <c r="Y8" s="30" t="s">
        <v>35</v>
      </c>
      <c r="Z8" s="31"/>
      <c r="AA8" s="30" t="s">
        <v>36</v>
      </c>
      <c r="AB8" s="31"/>
      <c r="AC8" s="30" t="s">
        <v>26</v>
      </c>
      <c r="AD8" s="100"/>
      <c r="AE8" s="100"/>
      <c r="AF8" s="10"/>
      <c r="AG8" s="10"/>
      <c r="AH8" s="10"/>
    </row>
    <row r="9" ht="24.95" customHeight="1" spans="1:34">
      <c r="A9" s="22"/>
      <c r="B9" s="23"/>
      <c r="C9" s="32"/>
      <c r="D9" s="33"/>
      <c r="E9" s="33"/>
      <c r="F9" s="34" t="s">
        <v>37</v>
      </c>
      <c r="G9" s="34" t="s">
        <v>38</v>
      </c>
      <c r="H9" s="35" t="s">
        <v>37</v>
      </c>
      <c r="I9" s="34" t="s">
        <v>38</v>
      </c>
      <c r="J9" s="34" t="s">
        <v>37</v>
      </c>
      <c r="K9" s="34" t="s">
        <v>38</v>
      </c>
      <c r="L9" s="34" t="s">
        <v>37</v>
      </c>
      <c r="M9" s="34" t="s">
        <v>38</v>
      </c>
      <c r="N9" s="34" t="s">
        <v>37</v>
      </c>
      <c r="O9" s="34" t="s">
        <v>38</v>
      </c>
      <c r="P9" s="33"/>
      <c r="Q9" s="34" t="s">
        <v>37</v>
      </c>
      <c r="R9" s="34" t="s">
        <v>38</v>
      </c>
      <c r="S9" s="34" t="s">
        <v>37</v>
      </c>
      <c r="T9" s="34" t="s">
        <v>38</v>
      </c>
      <c r="U9" s="34" t="s">
        <v>37</v>
      </c>
      <c r="V9" s="34" t="s">
        <v>38</v>
      </c>
      <c r="W9" s="34" t="s">
        <v>37</v>
      </c>
      <c r="X9" s="34" t="s">
        <v>38</v>
      </c>
      <c r="Y9" s="34" t="s">
        <v>37</v>
      </c>
      <c r="Z9" s="34" t="s">
        <v>38</v>
      </c>
      <c r="AA9" s="34" t="s">
        <v>37</v>
      </c>
      <c r="AB9" s="34" t="s">
        <v>38</v>
      </c>
      <c r="AC9" s="26" t="s">
        <v>37</v>
      </c>
      <c r="AD9" s="101"/>
      <c r="AE9" s="101"/>
      <c r="AF9" s="102" t="s">
        <v>39</v>
      </c>
      <c r="AG9" s="102" t="s">
        <v>40</v>
      </c>
      <c r="AH9" s="10"/>
    </row>
    <row r="10" s="1" customFormat="1" ht="39.6" hidden="1" customHeight="1" spans="1:34">
      <c r="A10" s="36"/>
      <c r="B10" s="37">
        <v>18</v>
      </c>
      <c r="C10" s="38" t="s">
        <v>41</v>
      </c>
      <c r="D10" s="39" t="s">
        <v>42</v>
      </c>
      <c r="E10" s="40" t="s">
        <v>43</v>
      </c>
      <c r="F10" s="41">
        <v>45774</v>
      </c>
      <c r="G10" s="41">
        <f>F10+1</f>
        <v>45775</v>
      </c>
      <c r="H10" s="41">
        <f>G10+1</f>
        <v>45776</v>
      </c>
      <c r="I10" s="41">
        <f>H10+1</f>
        <v>45777</v>
      </c>
      <c r="J10" s="41">
        <f>I10+2</f>
        <v>45779</v>
      </c>
      <c r="K10" s="41">
        <f>J10+1</f>
        <v>45780</v>
      </c>
      <c r="L10" s="127" t="s">
        <v>44</v>
      </c>
      <c r="M10" s="87"/>
      <c r="N10" s="41">
        <f>K10+4</f>
        <v>45784</v>
      </c>
      <c r="O10" s="41">
        <f>N10+1</f>
        <v>45785</v>
      </c>
      <c r="P10" s="88" t="s">
        <v>45</v>
      </c>
      <c r="Q10" s="43">
        <f>O10+8</f>
        <v>45793</v>
      </c>
      <c r="R10" s="43">
        <f>Q10+1</f>
        <v>45794</v>
      </c>
      <c r="S10" s="43">
        <f>R10+5</f>
        <v>45799</v>
      </c>
      <c r="T10" s="43">
        <f>S10+2</f>
        <v>45801</v>
      </c>
      <c r="U10" s="43">
        <v>45797</v>
      </c>
      <c r="V10" s="43">
        <f>U10+1</f>
        <v>45798</v>
      </c>
      <c r="W10" s="127" t="s">
        <v>44</v>
      </c>
      <c r="X10" s="87"/>
      <c r="Y10" s="127" t="s">
        <v>44</v>
      </c>
      <c r="Z10" s="87"/>
      <c r="AA10" s="41">
        <f>V10+14</f>
        <v>45812</v>
      </c>
      <c r="AB10" s="41">
        <f>AA10+1</f>
        <v>45813</v>
      </c>
      <c r="AC10" s="41">
        <f>AB10+1</f>
        <v>45814</v>
      </c>
      <c r="AD10" s="103"/>
      <c r="AE10" s="103"/>
      <c r="AF10" s="104">
        <f>AC10-F10</f>
        <v>40</v>
      </c>
      <c r="AG10" s="104"/>
      <c r="AH10" s="122"/>
    </row>
    <row r="11" s="1" customFormat="1" ht="39.6" hidden="1" customHeight="1" spans="1:34">
      <c r="A11" s="36"/>
      <c r="B11" s="42"/>
      <c r="C11" s="38" t="s">
        <v>46</v>
      </c>
      <c r="D11" s="39" t="s">
        <v>47</v>
      </c>
      <c r="E11" s="40" t="s">
        <v>48</v>
      </c>
      <c r="F11" s="41">
        <v>45779</v>
      </c>
      <c r="G11" s="41">
        <f>F11+1</f>
        <v>45780</v>
      </c>
      <c r="H11" s="43">
        <f>G11</f>
        <v>45780</v>
      </c>
      <c r="I11" s="41">
        <f>H11+1</f>
        <v>45781</v>
      </c>
      <c r="J11" s="43">
        <f>I11+3</f>
        <v>45784</v>
      </c>
      <c r="K11" s="41">
        <f>J11</f>
        <v>45784</v>
      </c>
      <c r="L11" s="41">
        <f>K11+5</f>
        <v>45789</v>
      </c>
      <c r="M11" s="43">
        <f>L11</f>
        <v>45789</v>
      </c>
      <c r="N11" s="127" t="s">
        <v>44</v>
      </c>
      <c r="O11" s="87"/>
      <c r="P11" s="88" t="s">
        <v>49</v>
      </c>
      <c r="Q11" s="43">
        <f>M11+6</f>
        <v>45795</v>
      </c>
      <c r="R11" s="41">
        <f>Q11+1</f>
        <v>45796</v>
      </c>
      <c r="S11" s="43">
        <f>R11+5</f>
        <v>45801</v>
      </c>
      <c r="T11" s="43">
        <f>S11+1</f>
        <v>45802</v>
      </c>
      <c r="U11" s="43">
        <v>45799</v>
      </c>
      <c r="V11" s="43">
        <f>U11+1</f>
        <v>45800</v>
      </c>
      <c r="W11" s="43">
        <f>V11+7</f>
        <v>45807</v>
      </c>
      <c r="X11" s="41">
        <f>W11+1</f>
        <v>45808</v>
      </c>
      <c r="Y11" s="127" t="s">
        <v>44</v>
      </c>
      <c r="Z11" s="87"/>
      <c r="AA11" s="127" t="s">
        <v>44</v>
      </c>
      <c r="AB11" s="87"/>
      <c r="AC11" s="105" t="s">
        <v>44</v>
      </c>
      <c r="AD11" s="106" t="s">
        <v>50</v>
      </c>
      <c r="AE11" s="107"/>
      <c r="AF11" s="104" t="e">
        <f>AC11-F11</f>
        <v>#VALUE!</v>
      </c>
      <c r="AG11" s="104"/>
      <c r="AH11" s="107"/>
    </row>
    <row r="12" s="1" customFormat="1" ht="39.6" hidden="1" customHeight="1" spans="1:34">
      <c r="A12" s="36"/>
      <c r="B12" s="44"/>
      <c r="C12" s="38" t="s">
        <v>51</v>
      </c>
      <c r="D12" s="39" t="s">
        <v>52</v>
      </c>
      <c r="E12" s="45" t="s">
        <v>53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108"/>
      <c r="AD12" s="109"/>
      <c r="AE12" s="109"/>
      <c r="AF12" s="104"/>
      <c r="AG12" s="104"/>
      <c r="AH12" s="122"/>
    </row>
    <row r="13" s="1" customFormat="1" ht="39.6" hidden="1" customHeight="1" spans="1:34">
      <c r="A13" s="36"/>
      <c r="B13" s="44">
        <v>20</v>
      </c>
      <c r="C13" s="38" t="s">
        <v>54</v>
      </c>
      <c r="D13" s="39" t="s">
        <v>55</v>
      </c>
      <c r="E13" s="40" t="s">
        <v>56</v>
      </c>
      <c r="F13" s="41">
        <v>45791</v>
      </c>
      <c r="G13" s="41">
        <f>F13+2</f>
        <v>45793</v>
      </c>
      <c r="H13" s="41">
        <f>G13</f>
        <v>45793</v>
      </c>
      <c r="I13" s="43">
        <f>H13+3</f>
        <v>45796</v>
      </c>
      <c r="J13" s="41">
        <f>I13+2</f>
        <v>45798</v>
      </c>
      <c r="K13" s="41">
        <f>J13+1</f>
        <v>45799</v>
      </c>
      <c r="L13" s="127" t="s">
        <v>44</v>
      </c>
      <c r="M13" s="87"/>
      <c r="N13" s="41">
        <f>K13+4</f>
        <v>45803</v>
      </c>
      <c r="O13" s="43">
        <f>N13</f>
        <v>45803</v>
      </c>
      <c r="P13" s="88" t="s">
        <v>57</v>
      </c>
      <c r="Q13" s="43">
        <f>O13+6</f>
        <v>45809</v>
      </c>
      <c r="R13" s="41">
        <f>Q13+1</f>
        <v>45810</v>
      </c>
      <c r="S13" s="43">
        <f>R13+6</f>
        <v>45816</v>
      </c>
      <c r="T13" s="43">
        <f>S13+3</f>
        <v>45819</v>
      </c>
      <c r="U13" s="43">
        <v>45812</v>
      </c>
      <c r="V13" s="43">
        <f>U13+3</f>
        <v>45815</v>
      </c>
      <c r="W13" s="43">
        <f>V13+7</f>
        <v>45822</v>
      </c>
      <c r="X13" s="41">
        <f>W13+1</f>
        <v>45823</v>
      </c>
      <c r="Y13" s="41">
        <f>X13+5</f>
        <v>45828</v>
      </c>
      <c r="Z13" s="41">
        <f>Y13+1</f>
        <v>45829</v>
      </c>
      <c r="AA13" s="127" t="s">
        <v>44</v>
      </c>
      <c r="AB13" s="87"/>
      <c r="AC13" s="55">
        <v>45834</v>
      </c>
      <c r="AD13" s="106" t="s">
        <v>50</v>
      </c>
      <c r="AE13" s="109"/>
      <c r="AF13" s="104">
        <f>AC13-F13</f>
        <v>43</v>
      </c>
      <c r="AG13" s="104"/>
      <c r="AH13" s="109"/>
    </row>
    <row r="14" s="1" customFormat="1" ht="39.6" hidden="1" customHeight="1" spans="1:34">
      <c r="A14" s="36"/>
      <c r="B14" s="44">
        <v>22</v>
      </c>
      <c r="C14" s="38" t="s">
        <v>58</v>
      </c>
      <c r="D14" s="39" t="s">
        <v>55</v>
      </c>
      <c r="E14" s="40" t="s">
        <v>56</v>
      </c>
      <c r="F14" s="43">
        <v>45804</v>
      </c>
      <c r="G14" s="43">
        <f>F14+1</f>
        <v>45805</v>
      </c>
      <c r="H14" s="41">
        <f>G14+1</f>
        <v>45806</v>
      </c>
      <c r="I14" s="41">
        <f>H14+1</f>
        <v>45807</v>
      </c>
      <c r="J14" s="41">
        <f>I14+2</f>
        <v>45809</v>
      </c>
      <c r="K14" s="41">
        <f>J14+1</f>
        <v>45810</v>
      </c>
      <c r="L14" s="43">
        <f>K14+6</f>
        <v>45816</v>
      </c>
      <c r="M14" s="41">
        <f>L14+1</f>
        <v>45817</v>
      </c>
      <c r="N14" s="127" t="s">
        <v>44</v>
      </c>
      <c r="O14" s="87"/>
      <c r="P14" s="88" t="s">
        <v>57</v>
      </c>
      <c r="Q14" s="43">
        <f>M14+6</f>
        <v>45823</v>
      </c>
      <c r="R14" s="41">
        <f>Q14+1</f>
        <v>45824</v>
      </c>
      <c r="S14" s="43">
        <f>R14+3</f>
        <v>45827</v>
      </c>
      <c r="T14" s="43">
        <f>S14+1</f>
        <v>45828</v>
      </c>
      <c r="U14" s="43">
        <v>45825</v>
      </c>
      <c r="V14" s="43">
        <f>U14+1</f>
        <v>45826</v>
      </c>
      <c r="W14" s="41">
        <f>V14+5</f>
        <v>45831</v>
      </c>
      <c r="X14" s="41">
        <f>W14+1</f>
        <v>45832</v>
      </c>
      <c r="Y14" s="127" t="s">
        <v>44</v>
      </c>
      <c r="Z14" s="87"/>
      <c r="AA14" s="127" t="s">
        <v>44</v>
      </c>
      <c r="AB14" s="87"/>
      <c r="AC14" s="110">
        <v>45844</v>
      </c>
      <c r="AD14" s="106" t="s">
        <v>50</v>
      </c>
      <c r="AE14" s="109"/>
      <c r="AF14" s="104">
        <f>AC14-F14</f>
        <v>40</v>
      </c>
      <c r="AG14" s="104"/>
      <c r="AH14" s="121"/>
    </row>
    <row r="15" s="1" customFormat="1" ht="39.6" hidden="1" customHeight="1" spans="1:34">
      <c r="A15" s="36"/>
      <c r="B15" s="44"/>
      <c r="C15" s="38" t="s">
        <v>41</v>
      </c>
      <c r="D15" s="39" t="s">
        <v>42</v>
      </c>
      <c r="E15" s="47" t="s">
        <v>59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111"/>
      <c r="AD15" s="109"/>
      <c r="AE15" s="109"/>
      <c r="AF15" s="104">
        <f>AC15-F15</f>
        <v>0</v>
      </c>
      <c r="AG15" s="104"/>
      <c r="AH15" s="109"/>
    </row>
    <row r="16" ht="39.6" hidden="1" customHeight="1" spans="1:34">
      <c r="A16" s="49"/>
      <c r="B16" s="44">
        <v>23</v>
      </c>
      <c r="C16" s="50" t="s">
        <v>60</v>
      </c>
      <c r="D16" s="39" t="s">
        <v>47</v>
      </c>
      <c r="E16" s="40" t="s">
        <v>61</v>
      </c>
      <c r="F16" s="41">
        <v>45810</v>
      </c>
      <c r="G16" s="43">
        <f>F16+1</f>
        <v>45811</v>
      </c>
      <c r="H16" s="43">
        <f>G16+1</f>
        <v>45812</v>
      </c>
      <c r="I16" s="41">
        <f>H16+1</f>
        <v>45813</v>
      </c>
      <c r="J16" s="41">
        <f>I16+2</f>
        <v>45815</v>
      </c>
      <c r="K16" s="41">
        <f>J16+1</f>
        <v>45816</v>
      </c>
      <c r="L16" s="41">
        <f>K16+4</f>
        <v>45820</v>
      </c>
      <c r="M16" s="41">
        <f>L16+1</f>
        <v>45821</v>
      </c>
      <c r="N16" s="41">
        <f>M16</f>
        <v>45821</v>
      </c>
      <c r="O16" s="41">
        <f>N16+1</f>
        <v>45822</v>
      </c>
      <c r="P16" s="88" t="s">
        <v>62</v>
      </c>
      <c r="Q16" s="41">
        <f>O16+8</f>
        <v>45830</v>
      </c>
      <c r="R16" s="41">
        <f>Q16+1</f>
        <v>45831</v>
      </c>
      <c r="S16" s="41">
        <f>R16+4</f>
        <v>45835</v>
      </c>
      <c r="T16" s="41">
        <f>S16+1</f>
        <v>45836</v>
      </c>
      <c r="U16" s="41">
        <v>45832</v>
      </c>
      <c r="V16" s="43">
        <f>U16+2</f>
        <v>45834</v>
      </c>
      <c r="W16" s="43">
        <f>V16+8</f>
        <v>45842</v>
      </c>
      <c r="X16" s="43">
        <f>W16+1</f>
        <v>45843</v>
      </c>
      <c r="Y16" s="110">
        <f>X16+5</f>
        <v>45848</v>
      </c>
      <c r="Z16" s="110">
        <f>Y16</f>
        <v>45848</v>
      </c>
      <c r="AA16" s="110">
        <f>Z16+3</f>
        <v>45851</v>
      </c>
      <c r="AB16" s="41">
        <f>AA16+1</f>
        <v>45852</v>
      </c>
      <c r="AC16" s="55">
        <f>AB16+2</f>
        <v>45854</v>
      </c>
      <c r="AD16" s="112" t="s">
        <v>63</v>
      </c>
      <c r="AE16" s="109"/>
      <c r="AF16" s="104">
        <f>AC16-F16</f>
        <v>44</v>
      </c>
      <c r="AG16" s="104"/>
      <c r="AH16" s="123"/>
    </row>
    <row r="17" ht="39.6" hidden="1" customHeight="1" spans="1:34">
      <c r="A17" s="51"/>
      <c r="B17" s="44">
        <v>24</v>
      </c>
      <c r="C17" s="38" t="s">
        <v>51</v>
      </c>
      <c r="D17" s="39" t="s">
        <v>52</v>
      </c>
      <c r="E17" s="47" t="s">
        <v>59</v>
      </c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111"/>
      <c r="AD17" s="109"/>
      <c r="AE17" s="109"/>
      <c r="AF17" s="104">
        <f>AC17-F17</f>
        <v>0</v>
      </c>
      <c r="AG17" s="104"/>
      <c r="AH17" s="10"/>
    </row>
    <row r="18" ht="39.6" hidden="1" customHeight="1" spans="1:34">
      <c r="A18" s="49"/>
      <c r="B18" s="52">
        <v>26</v>
      </c>
      <c r="C18" s="38" t="s">
        <v>54</v>
      </c>
      <c r="D18" s="39" t="s">
        <v>55</v>
      </c>
      <c r="E18" s="47" t="s">
        <v>59</v>
      </c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111"/>
      <c r="AD18" s="109"/>
      <c r="AE18" s="109"/>
      <c r="AF18" s="104">
        <f>AC18-F18</f>
        <v>0</v>
      </c>
      <c r="AG18" s="104"/>
      <c r="AH18" s="124"/>
    </row>
    <row r="19" s="2" customFormat="1" ht="40.5" hidden="1" customHeight="1" spans="1:34">
      <c r="A19" s="53"/>
      <c r="B19" s="44"/>
      <c r="C19" s="54" t="s">
        <v>64</v>
      </c>
      <c r="D19" s="39" t="s">
        <v>65</v>
      </c>
      <c r="E19" s="40" t="s">
        <v>66</v>
      </c>
      <c r="F19" s="55" t="e">
        <f>#REF!</f>
        <v>#REF!</v>
      </c>
      <c r="G19" s="55" t="e">
        <f>F19</f>
        <v>#REF!</v>
      </c>
      <c r="H19" s="55" t="e">
        <f>G19+1</f>
        <v>#REF!</v>
      </c>
      <c r="I19" s="55" t="e">
        <f>H19+1</f>
        <v>#REF!</v>
      </c>
      <c r="J19" s="55" t="e">
        <f>I19+2</f>
        <v>#REF!</v>
      </c>
      <c r="K19" s="55" t="e">
        <f>J19+1</f>
        <v>#REF!</v>
      </c>
      <c r="L19" s="55"/>
      <c r="M19" s="55"/>
      <c r="N19" s="41"/>
      <c r="O19" s="41"/>
      <c r="P19" s="88" t="s">
        <v>67</v>
      </c>
      <c r="Q19" s="55" t="e">
        <f>K19+12</f>
        <v>#REF!</v>
      </c>
      <c r="R19" s="55" t="e">
        <f>Q19+2</f>
        <v>#REF!</v>
      </c>
      <c r="S19" s="128" t="s">
        <v>68</v>
      </c>
      <c r="T19" s="128" t="s">
        <v>68</v>
      </c>
      <c r="U19" s="41"/>
      <c r="V19" s="41"/>
      <c r="W19" s="41"/>
      <c r="X19" s="41"/>
      <c r="Y19" s="41"/>
      <c r="Z19" s="41"/>
      <c r="AA19" s="41"/>
      <c r="AB19" s="41"/>
      <c r="AC19" s="55" t="e">
        <f>#REF!+1</f>
        <v>#REF!</v>
      </c>
      <c r="AD19" s="113" t="e">
        <f>#REF!-G19</f>
        <v>#REF!</v>
      </c>
      <c r="AE19" s="113"/>
      <c r="AF19" s="114" t="s">
        <v>69</v>
      </c>
      <c r="AG19" s="114"/>
      <c r="AH19" s="114"/>
    </row>
    <row r="20" s="2" customFormat="1" ht="40.5" hidden="1" customHeight="1" spans="1:34">
      <c r="A20" s="53"/>
      <c r="B20" s="56"/>
      <c r="C20" s="57" t="s">
        <v>70</v>
      </c>
      <c r="D20" s="39" t="s">
        <v>71</v>
      </c>
      <c r="E20" s="40" t="s">
        <v>66</v>
      </c>
      <c r="F20" s="128" t="s">
        <v>68</v>
      </c>
      <c r="G20" s="128" t="s">
        <v>68</v>
      </c>
      <c r="H20" s="55">
        <f>AC13</f>
        <v>45834</v>
      </c>
      <c r="I20" s="55">
        <f>H20+1</f>
        <v>45835</v>
      </c>
      <c r="J20" s="55">
        <f>I20+2</f>
        <v>45837</v>
      </c>
      <c r="K20" s="55">
        <f>J20+1</f>
        <v>45838</v>
      </c>
      <c r="L20" s="55"/>
      <c r="M20" s="55"/>
      <c r="N20" s="55"/>
      <c r="O20" s="55"/>
      <c r="P20" s="88" t="s">
        <v>72</v>
      </c>
      <c r="Q20" s="55">
        <f>K20+14</f>
        <v>45852</v>
      </c>
      <c r="R20" s="55">
        <f>Q20+3</f>
        <v>45855</v>
      </c>
      <c r="S20" s="55">
        <f>R20+5</f>
        <v>45860</v>
      </c>
      <c r="T20" s="55">
        <f>S20+1</f>
        <v>45861</v>
      </c>
      <c r="U20" s="55"/>
      <c r="V20" s="55"/>
      <c r="W20" s="55"/>
      <c r="X20" s="55"/>
      <c r="Y20" s="55"/>
      <c r="Z20" s="55"/>
      <c r="AA20" s="55"/>
      <c r="AB20" s="55"/>
      <c r="AC20" s="55">
        <f>T20+15</f>
        <v>45876</v>
      </c>
      <c r="AD20" s="113"/>
      <c r="AE20" s="113"/>
      <c r="AF20" s="114"/>
      <c r="AG20" s="114"/>
      <c r="AH20" s="114"/>
    </row>
    <row r="21" s="2" customFormat="1" ht="40.5" hidden="1" customHeight="1" spans="1:34">
      <c r="A21" s="53"/>
      <c r="B21" s="56"/>
      <c r="C21" s="54" t="s">
        <v>73</v>
      </c>
      <c r="D21" s="39" t="s">
        <v>74</v>
      </c>
      <c r="E21" s="40" t="s">
        <v>75</v>
      </c>
      <c r="F21" s="55" t="e">
        <f>#REF!</f>
        <v>#REF!</v>
      </c>
      <c r="G21" s="55" t="e">
        <f>F21+1</f>
        <v>#REF!</v>
      </c>
      <c r="H21" s="55" t="e">
        <f>G21+1</f>
        <v>#REF!</v>
      </c>
      <c r="I21" s="55" t="e">
        <f>H21+1</f>
        <v>#REF!</v>
      </c>
      <c r="J21" s="55" t="e">
        <f>I21+1</f>
        <v>#REF!</v>
      </c>
      <c r="K21" s="55" t="e">
        <f>J21+1</f>
        <v>#REF!</v>
      </c>
      <c r="L21" s="55"/>
      <c r="M21" s="55"/>
      <c r="N21" s="41"/>
      <c r="O21" s="41"/>
      <c r="P21" s="88" t="s">
        <v>76</v>
      </c>
      <c r="Q21" s="55" t="e">
        <f>K21+13</f>
        <v>#REF!</v>
      </c>
      <c r="R21" s="55" t="e">
        <f>Q21+1</f>
        <v>#REF!</v>
      </c>
      <c r="S21" s="128" t="s">
        <v>68</v>
      </c>
      <c r="T21" s="128" t="s">
        <v>68</v>
      </c>
      <c r="U21" s="41"/>
      <c r="V21" s="41"/>
      <c r="W21" s="41"/>
      <c r="X21" s="41"/>
      <c r="Y21" s="41"/>
      <c r="Z21" s="41"/>
      <c r="AA21" s="41"/>
      <c r="AB21" s="41"/>
      <c r="AC21" s="55" t="e">
        <f>#REF!+2</f>
        <v>#REF!</v>
      </c>
      <c r="AD21" s="113" t="e">
        <f>#REF!-G21</f>
        <v>#REF!</v>
      </c>
      <c r="AE21" s="113"/>
      <c r="AF21" s="114" t="s">
        <v>69</v>
      </c>
      <c r="AG21" s="114"/>
      <c r="AH21" s="114"/>
    </row>
    <row r="22" s="2" customFormat="1" ht="40.5" hidden="1" customHeight="1" spans="1:34">
      <c r="A22" s="36"/>
      <c r="B22" s="36"/>
      <c r="C22" s="54" t="s">
        <v>77</v>
      </c>
      <c r="D22" s="39" t="s">
        <v>78</v>
      </c>
      <c r="E22" s="40" t="s">
        <v>79</v>
      </c>
      <c r="F22" s="55" t="e">
        <f>#REF!</f>
        <v>#REF!</v>
      </c>
      <c r="G22" s="55" t="e">
        <f>F22</f>
        <v>#REF!</v>
      </c>
      <c r="H22" s="55" t="e">
        <f>G22+2</f>
        <v>#REF!</v>
      </c>
      <c r="I22" s="55" t="e">
        <f>H22</f>
        <v>#REF!</v>
      </c>
      <c r="J22" s="55" t="e">
        <f>I22+1</f>
        <v>#REF!</v>
      </c>
      <c r="K22" s="55" t="e">
        <f>J22+1</f>
        <v>#REF!</v>
      </c>
      <c r="L22" s="55"/>
      <c r="M22" s="55"/>
      <c r="N22" s="41"/>
      <c r="O22" s="41"/>
      <c r="P22" s="88" t="s">
        <v>80</v>
      </c>
      <c r="Q22" s="55" t="e">
        <f>K22+14</f>
        <v>#REF!</v>
      </c>
      <c r="R22" s="55" t="e">
        <f>Q22+2</f>
        <v>#REF!</v>
      </c>
      <c r="S22" s="128" t="s">
        <v>68</v>
      </c>
      <c r="T22" s="128" t="s">
        <v>68</v>
      </c>
      <c r="U22" s="41"/>
      <c r="V22" s="41"/>
      <c r="W22" s="41"/>
      <c r="X22" s="41"/>
      <c r="Y22" s="41"/>
      <c r="Z22" s="41"/>
      <c r="AA22" s="41"/>
      <c r="AB22" s="41"/>
      <c r="AC22" s="55" t="e">
        <f>#REF!+2</f>
        <v>#REF!</v>
      </c>
      <c r="AD22" s="113" t="e">
        <f>#REF!-G22</f>
        <v>#REF!</v>
      </c>
      <c r="AE22" s="113"/>
      <c r="AF22" s="114" t="s">
        <v>69</v>
      </c>
      <c r="AG22" s="114"/>
      <c r="AH22" s="114"/>
    </row>
    <row r="23" s="2" customFormat="1" ht="40.5" customHeight="1" spans="1:34">
      <c r="A23" s="36"/>
      <c r="B23" s="44">
        <v>35</v>
      </c>
      <c r="C23" s="38" t="s">
        <v>54</v>
      </c>
      <c r="D23" s="39" t="s">
        <v>55</v>
      </c>
      <c r="E23" s="58" t="s">
        <v>81</v>
      </c>
      <c r="F23" s="59">
        <v>45896</v>
      </c>
      <c r="G23" s="59">
        <f>F23+1</f>
        <v>45897</v>
      </c>
      <c r="H23" s="59">
        <f>G23+1</f>
        <v>45898</v>
      </c>
      <c r="I23" s="59">
        <f>H23+2</f>
        <v>45900</v>
      </c>
      <c r="J23" s="59">
        <f>I23+2</f>
        <v>45902</v>
      </c>
      <c r="K23" s="59">
        <f>J23+1</f>
        <v>45903</v>
      </c>
      <c r="L23" s="59">
        <f>K23+5</f>
        <v>45908</v>
      </c>
      <c r="M23" s="59">
        <f>L23+1</f>
        <v>45909</v>
      </c>
      <c r="N23" s="59">
        <f>M23+1</f>
        <v>45910</v>
      </c>
      <c r="O23" s="59">
        <f>N23+1</f>
        <v>45911</v>
      </c>
      <c r="P23" s="89" t="s">
        <v>82</v>
      </c>
      <c r="Q23" s="59">
        <f>O23+5</f>
        <v>45916</v>
      </c>
      <c r="R23" s="59">
        <f>Q23+2</f>
        <v>45918</v>
      </c>
      <c r="S23" s="59">
        <f>R23+4</f>
        <v>45922</v>
      </c>
      <c r="T23" s="59">
        <f>S23+2</f>
        <v>45924</v>
      </c>
      <c r="U23" s="59">
        <f>T23-5</f>
        <v>45919</v>
      </c>
      <c r="V23" s="59">
        <f>U23+2</f>
        <v>45921</v>
      </c>
      <c r="W23" s="129" t="s">
        <v>44</v>
      </c>
      <c r="X23" s="91"/>
      <c r="Y23" s="59">
        <v>45930</v>
      </c>
      <c r="Z23" s="59">
        <f>Y23+1</f>
        <v>45931</v>
      </c>
      <c r="AA23" s="129" t="s">
        <v>44</v>
      </c>
      <c r="AB23" s="91"/>
      <c r="AC23" s="55" t="s">
        <v>68</v>
      </c>
      <c r="AD23" s="115"/>
      <c r="AE23" s="113"/>
      <c r="AF23" s="116" t="e">
        <f>AC23-F23</f>
        <v>#VALUE!</v>
      </c>
      <c r="AG23" s="116"/>
      <c r="AH23" s="125"/>
    </row>
    <row r="24" s="2" customFormat="1" ht="40.5" customHeight="1" spans="1:34">
      <c r="A24" s="36"/>
      <c r="B24" s="44">
        <v>36</v>
      </c>
      <c r="C24" s="38" t="s">
        <v>60</v>
      </c>
      <c r="D24" s="39" t="s">
        <v>47</v>
      </c>
      <c r="E24" s="58" t="s">
        <v>83</v>
      </c>
      <c r="F24" s="59">
        <v>45902</v>
      </c>
      <c r="G24" s="59">
        <f>F24+1</f>
        <v>45903</v>
      </c>
      <c r="H24" s="59">
        <f>G24+2</f>
        <v>45905</v>
      </c>
      <c r="I24" s="59">
        <f>H24+1</f>
        <v>45906</v>
      </c>
      <c r="J24" s="59">
        <f>I24+2</f>
        <v>45908</v>
      </c>
      <c r="K24" s="59">
        <f>J24+2</f>
        <v>45910</v>
      </c>
      <c r="L24" s="59">
        <f>I24+7</f>
        <v>45913</v>
      </c>
      <c r="M24" s="59">
        <f>L24+1</f>
        <v>45914</v>
      </c>
      <c r="N24" s="59">
        <f>K24+5</f>
        <v>45915</v>
      </c>
      <c r="O24" s="59">
        <f>N24</f>
        <v>45915</v>
      </c>
      <c r="P24" s="89" t="s">
        <v>84</v>
      </c>
      <c r="Q24" s="59">
        <f>O24+7</f>
        <v>45922</v>
      </c>
      <c r="R24" s="59">
        <f>Q24+1</f>
        <v>45923</v>
      </c>
      <c r="S24" s="59">
        <f>R24+5</f>
        <v>45928</v>
      </c>
      <c r="T24" s="59">
        <f>S24+1</f>
        <v>45929</v>
      </c>
      <c r="U24" s="59">
        <f>T24-4</f>
        <v>45925</v>
      </c>
      <c r="V24" s="59">
        <f>U24+2</f>
        <v>45927</v>
      </c>
      <c r="W24" s="59">
        <f>V24+5</f>
        <v>45932</v>
      </c>
      <c r="X24" s="59">
        <f>W24+1</f>
        <v>45933</v>
      </c>
      <c r="Y24" s="59">
        <f>X24+3</f>
        <v>45936</v>
      </c>
      <c r="Z24" s="59">
        <f>Y24+1</f>
        <v>45937</v>
      </c>
      <c r="AA24" s="59">
        <f>Z24+4</f>
        <v>45941</v>
      </c>
      <c r="AB24" s="59">
        <f>AA24+1</f>
        <v>45942</v>
      </c>
      <c r="AC24" s="55" t="s">
        <v>68</v>
      </c>
      <c r="AD24" s="115"/>
      <c r="AE24" s="113"/>
      <c r="AF24" s="116" t="e">
        <f>AC24-F24</f>
        <v>#VALUE!</v>
      </c>
      <c r="AG24" s="116"/>
      <c r="AH24" s="125"/>
    </row>
    <row r="25" s="2" customFormat="1" ht="40.5" customHeight="1" spans="1:34">
      <c r="A25" s="36"/>
      <c r="B25" s="44">
        <v>38</v>
      </c>
      <c r="C25" s="38" t="s">
        <v>41</v>
      </c>
      <c r="D25" s="39" t="s">
        <v>42</v>
      </c>
      <c r="E25" s="58" t="s">
        <v>81</v>
      </c>
      <c r="F25" s="59">
        <v>45917</v>
      </c>
      <c r="G25" s="59">
        <f>F25+1</f>
        <v>45918</v>
      </c>
      <c r="H25" s="59">
        <f>G25+2</f>
        <v>45920</v>
      </c>
      <c r="I25" s="59">
        <f>H25+2</f>
        <v>45922</v>
      </c>
      <c r="J25" s="59">
        <f>I25+3</f>
        <v>45925</v>
      </c>
      <c r="K25" s="59">
        <f>J25+1</f>
        <v>45926</v>
      </c>
      <c r="L25" s="59">
        <f>K25+5</f>
        <v>45931</v>
      </c>
      <c r="M25" s="59">
        <f>L25+1</f>
        <v>45932</v>
      </c>
      <c r="N25" s="129" t="s">
        <v>44</v>
      </c>
      <c r="O25" s="91"/>
      <c r="P25" s="89" t="s">
        <v>82</v>
      </c>
      <c r="Q25" s="59">
        <v>45938</v>
      </c>
      <c r="R25" s="59">
        <f>Q25+1</f>
        <v>45939</v>
      </c>
      <c r="S25" s="59">
        <f>R25+3</f>
        <v>45942</v>
      </c>
      <c r="T25" s="59">
        <f>S25+1</f>
        <v>45943</v>
      </c>
      <c r="U25" s="59">
        <f>T25-3</f>
        <v>45940</v>
      </c>
      <c r="V25" s="59">
        <f>U25+1</f>
        <v>45941</v>
      </c>
      <c r="W25" s="129" t="s">
        <v>44</v>
      </c>
      <c r="X25" s="91"/>
      <c r="Y25" s="129" t="s">
        <v>44</v>
      </c>
      <c r="Z25" s="91"/>
      <c r="AA25" s="55">
        <v>45954</v>
      </c>
      <c r="AB25" s="55">
        <f>AA25+1</f>
        <v>45955</v>
      </c>
      <c r="AC25" s="55" t="s">
        <v>68</v>
      </c>
      <c r="AD25" s="115"/>
      <c r="AE25" s="113"/>
      <c r="AF25" s="116" t="e">
        <f>AC25-F25</f>
        <v>#VALUE!</v>
      </c>
      <c r="AG25" s="116"/>
      <c r="AH25" s="125"/>
    </row>
    <row r="26" s="2" customFormat="1" ht="40.5" customHeight="1" spans="1:34">
      <c r="A26" s="36"/>
      <c r="B26" s="37">
        <v>39</v>
      </c>
      <c r="C26" s="38" t="s">
        <v>85</v>
      </c>
      <c r="D26" s="39" t="s">
        <v>86</v>
      </c>
      <c r="E26" s="58" t="s">
        <v>87</v>
      </c>
      <c r="F26" s="59">
        <v>45923</v>
      </c>
      <c r="G26" s="59">
        <f>F26+2</f>
        <v>45925</v>
      </c>
      <c r="H26" s="59">
        <f>G26+3</f>
        <v>45928</v>
      </c>
      <c r="I26" s="59">
        <f>H26+1</f>
        <v>45929</v>
      </c>
      <c r="J26" s="59">
        <f>I26+5</f>
        <v>45934</v>
      </c>
      <c r="K26" s="59">
        <f>J26+1</f>
        <v>45935</v>
      </c>
      <c r="L26" s="59">
        <f>K26+5</f>
        <v>45940</v>
      </c>
      <c r="M26" s="59">
        <f>L26+1</f>
        <v>45941</v>
      </c>
      <c r="N26" s="59">
        <f>M26+1</f>
        <v>45942</v>
      </c>
      <c r="O26" s="59">
        <f>N26</f>
        <v>45942</v>
      </c>
      <c r="P26" s="89" t="s">
        <v>88</v>
      </c>
      <c r="Q26" s="59">
        <f>O26+6</f>
        <v>45948</v>
      </c>
      <c r="R26" s="59">
        <f>Q26+1</f>
        <v>45949</v>
      </c>
      <c r="S26" s="94">
        <f>R26+3</f>
        <v>45952</v>
      </c>
      <c r="T26" s="94">
        <f>S26+2</f>
        <v>45954</v>
      </c>
      <c r="U26" s="94">
        <f>T26-4</f>
        <v>45950</v>
      </c>
      <c r="V26" s="94">
        <f>U26+1</f>
        <v>45951</v>
      </c>
      <c r="W26" s="130" t="s">
        <v>44</v>
      </c>
      <c r="X26" s="96"/>
      <c r="Y26" s="55">
        <v>45960</v>
      </c>
      <c r="Z26" s="55">
        <f>Y26+2</f>
        <v>45962</v>
      </c>
      <c r="AA26" s="130" t="s">
        <v>44</v>
      </c>
      <c r="AB26" s="96"/>
      <c r="AC26" s="55" t="s">
        <v>68</v>
      </c>
      <c r="AD26" s="115"/>
      <c r="AE26" s="113"/>
      <c r="AF26" s="116" t="e">
        <f>AC26-F26</f>
        <v>#VALUE!</v>
      </c>
      <c r="AG26" s="116"/>
      <c r="AH26" s="125"/>
    </row>
    <row r="27" s="2" customFormat="1" ht="40.5" customHeight="1" spans="1:34">
      <c r="A27" s="36"/>
      <c r="B27" s="42"/>
      <c r="C27" s="38" t="s">
        <v>89</v>
      </c>
      <c r="D27" s="39" t="s">
        <v>55</v>
      </c>
      <c r="E27" s="58" t="s">
        <v>81</v>
      </c>
      <c r="F27" s="59">
        <v>45927</v>
      </c>
      <c r="G27" s="59">
        <f>F27+2</f>
        <v>45929</v>
      </c>
      <c r="H27" s="59">
        <f>G27+1</f>
        <v>45930</v>
      </c>
      <c r="I27" s="59">
        <f>H27+2</f>
        <v>45932</v>
      </c>
      <c r="J27" s="59">
        <f>I27+4</f>
        <v>45936</v>
      </c>
      <c r="K27" s="59">
        <f>J27+1</f>
        <v>45937</v>
      </c>
      <c r="L27" s="59">
        <f>K27+3</f>
        <v>45940</v>
      </c>
      <c r="M27" s="59">
        <f>L27+2</f>
        <v>45942</v>
      </c>
      <c r="N27" s="59">
        <f>M27</f>
        <v>45942</v>
      </c>
      <c r="O27" s="59">
        <f>N27+1</f>
        <v>45943</v>
      </c>
      <c r="P27" s="89" t="s">
        <v>82</v>
      </c>
      <c r="Q27" s="59">
        <f>O27+5</f>
        <v>45948</v>
      </c>
      <c r="R27" s="59">
        <f>Q27+1</f>
        <v>45949</v>
      </c>
      <c r="S27" s="94">
        <f>R27+3</f>
        <v>45952</v>
      </c>
      <c r="T27" s="94">
        <f>S27+1</f>
        <v>45953</v>
      </c>
      <c r="U27" s="94">
        <f>T27-3</f>
        <v>45950</v>
      </c>
      <c r="V27" s="94">
        <f>U27+1</f>
        <v>45951</v>
      </c>
      <c r="W27" s="130" t="s">
        <v>44</v>
      </c>
      <c r="X27" s="96"/>
      <c r="Y27" s="55">
        <v>45960</v>
      </c>
      <c r="Z27" s="55">
        <f>Y27+1</f>
        <v>45961</v>
      </c>
      <c r="AA27" s="130" t="s">
        <v>44</v>
      </c>
      <c r="AB27" s="96"/>
      <c r="AC27" s="55" t="s">
        <v>68</v>
      </c>
      <c r="AD27" s="115"/>
      <c r="AE27" s="113"/>
      <c r="AF27" s="116" t="e">
        <f>AC27-F27</f>
        <v>#VALUE!</v>
      </c>
      <c r="AG27" s="116"/>
      <c r="AH27" s="125"/>
    </row>
    <row r="28" s="2" customFormat="1" ht="40.5" customHeight="1" spans="1:34">
      <c r="A28" s="36"/>
      <c r="B28" s="44">
        <v>40</v>
      </c>
      <c r="C28" s="38" t="s">
        <v>90</v>
      </c>
      <c r="D28" s="39" t="s">
        <v>52</v>
      </c>
      <c r="E28" s="58" t="s">
        <v>91</v>
      </c>
      <c r="F28" s="59">
        <v>45931</v>
      </c>
      <c r="G28" s="59">
        <f>F28+1</f>
        <v>45932</v>
      </c>
      <c r="H28" s="59">
        <f>G28+4</f>
        <v>45936</v>
      </c>
      <c r="I28" s="59">
        <f>H28</f>
        <v>45936</v>
      </c>
      <c r="J28" s="59">
        <f>I28+4</f>
        <v>45940</v>
      </c>
      <c r="K28" s="59">
        <f>J28+1</f>
        <v>45941</v>
      </c>
      <c r="L28" s="59">
        <f>K28+3</f>
        <v>45944</v>
      </c>
      <c r="M28" s="59">
        <f>L28+1</f>
        <v>45945</v>
      </c>
      <c r="N28" s="59">
        <f>M28+1</f>
        <v>45946</v>
      </c>
      <c r="O28" s="59">
        <f>N28</f>
        <v>45946</v>
      </c>
      <c r="P28" s="89" t="s">
        <v>92</v>
      </c>
      <c r="Q28" s="55">
        <f>O28+7</f>
        <v>45953</v>
      </c>
      <c r="R28" s="55">
        <f>Q28+2</f>
        <v>45955</v>
      </c>
      <c r="S28" s="94">
        <f>R28+3</f>
        <v>45958</v>
      </c>
      <c r="T28" s="94">
        <f>S28+1</f>
        <v>45959</v>
      </c>
      <c r="U28" s="94">
        <f>T28-3</f>
        <v>45956</v>
      </c>
      <c r="V28" s="94">
        <f>U28+1</f>
        <v>45957</v>
      </c>
      <c r="W28" s="55">
        <f>V28+6</f>
        <v>45963</v>
      </c>
      <c r="X28" s="55">
        <f>W28+1</f>
        <v>45964</v>
      </c>
      <c r="Y28" s="55">
        <f>X28+3</f>
        <v>45967</v>
      </c>
      <c r="Z28" s="55">
        <f>Y28+1</f>
        <v>45968</v>
      </c>
      <c r="AA28" s="55">
        <f>Z28+5</f>
        <v>45973</v>
      </c>
      <c r="AB28" s="55">
        <f>AA28+1</f>
        <v>45974</v>
      </c>
      <c r="AC28" s="55" t="s">
        <v>68</v>
      </c>
      <c r="AD28" s="115"/>
      <c r="AE28" s="113"/>
      <c r="AF28" s="116" t="e">
        <f>AC28-F28</f>
        <v>#VALUE!</v>
      </c>
      <c r="AG28" s="116"/>
      <c r="AH28" s="125"/>
    </row>
    <row r="29" s="2" customFormat="1" ht="40.5" customHeight="1" spans="1:34">
      <c r="A29" s="36"/>
      <c r="B29" s="44">
        <v>41</v>
      </c>
      <c r="C29" s="38" t="s">
        <v>54</v>
      </c>
      <c r="D29" s="39" t="s">
        <v>55</v>
      </c>
      <c r="E29" s="58" t="s">
        <v>93</v>
      </c>
      <c r="F29" s="59">
        <v>45938</v>
      </c>
      <c r="G29" s="59">
        <f>F29+2</f>
        <v>45940</v>
      </c>
      <c r="H29" s="59">
        <f>G29</f>
        <v>45940</v>
      </c>
      <c r="I29" s="59">
        <f>H29+1</f>
        <v>45941</v>
      </c>
      <c r="J29" s="59">
        <f>I29+2</f>
        <v>45943</v>
      </c>
      <c r="K29" s="59">
        <f>J29+1</f>
        <v>45944</v>
      </c>
      <c r="L29" s="59">
        <f>K29+3</f>
        <v>45947</v>
      </c>
      <c r="M29" s="59">
        <f>L29+1</f>
        <v>45948</v>
      </c>
      <c r="N29" s="59">
        <f>M29</f>
        <v>45948</v>
      </c>
      <c r="O29" s="59">
        <f>N29+1</f>
        <v>45949</v>
      </c>
      <c r="P29" s="89" t="s">
        <v>82</v>
      </c>
      <c r="Q29" s="55">
        <f>O29+6</f>
        <v>45955</v>
      </c>
      <c r="R29" s="55">
        <f>Q29+2</f>
        <v>45957</v>
      </c>
      <c r="S29" s="94">
        <f>R29+3</f>
        <v>45960</v>
      </c>
      <c r="T29" s="94">
        <f>S29+1</f>
        <v>45961</v>
      </c>
      <c r="U29" s="94">
        <f>T29-3</f>
        <v>45958</v>
      </c>
      <c r="V29" s="94">
        <f>U29+1</f>
        <v>45959</v>
      </c>
      <c r="W29" s="55">
        <f>V29+6</f>
        <v>45965</v>
      </c>
      <c r="X29" s="55">
        <f>W29+1</f>
        <v>45966</v>
      </c>
      <c r="Y29" s="55">
        <f>X29+3</f>
        <v>45969</v>
      </c>
      <c r="Z29" s="55">
        <f>Y29+1</f>
        <v>45970</v>
      </c>
      <c r="AA29" s="55">
        <f>Z29+5</f>
        <v>45975</v>
      </c>
      <c r="AB29" s="55">
        <f>AA29+1</f>
        <v>45976</v>
      </c>
      <c r="AC29" s="55" t="s">
        <v>68</v>
      </c>
      <c r="AD29" s="115"/>
      <c r="AE29" s="113"/>
      <c r="AF29" s="116" t="e">
        <f>AC29-F29</f>
        <v>#VALUE!</v>
      </c>
      <c r="AG29" s="116"/>
      <c r="AH29" s="125"/>
    </row>
    <row r="30" s="2" customFormat="1" ht="40.5" customHeight="1" spans="1:34">
      <c r="A30" s="36"/>
      <c r="B30" s="36"/>
      <c r="C30" s="60"/>
      <c r="D30" s="60"/>
      <c r="E30" s="61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92"/>
      <c r="Q30" s="62"/>
      <c r="R30" s="62"/>
      <c r="S30" s="62"/>
      <c r="T30" s="62"/>
      <c r="U30" s="62"/>
      <c r="V30" s="62"/>
      <c r="W30" s="62"/>
      <c r="X30" s="62"/>
      <c r="Y30" s="117"/>
      <c r="Z30" s="117"/>
      <c r="AA30" s="117"/>
      <c r="AB30" s="117"/>
      <c r="AC30" s="117"/>
      <c r="AD30" s="115"/>
      <c r="AE30" s="113"/>
      <c r="AF30" s="116"/>
      <c r="AG30" s="116"/>
      <c r="AH30" s="125"/>
    </row>
    <row r="31" s="3" customFormat="1" ht="40.5" customHeight="1" spans="1:34">
      <c r="A31" s="63"/>
      <c r="B31" s="63"/>
      <c r="C31" s="64"/>
      <c r="D31" s="64"/>
      <c r="E31" s="61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9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118"/>
      <c r="AE31" s="119"/>
      <c r="AF31" s="120"/>
      <c r="AG31" s="120"/>
      <c r="AH31" s="126"/>
    </row>
    <row r="32" s="1" customFormat="1" ht="24.6" customHeight="1" spans="1:34">
      <c r="A32" s="65"/>
      <c r="B32" s="66" t="s">
        <v>94</v>
      </c>
      <c r="C32" s="67"/>
      <c r="D32" s="68"/>
      <c r="E32" s="68"/>
      <c r="F32" s="12"/>
      <c r="G32" s="69"/>
      <c r="H32" s="70"/>
      <c r="I32" s="69"/>
      <c r="J32" s="77"/>
      <c r="K32" s="77"/>
      <c r="L32" s="77"/>
      <c r="M32" s="77"/>
      <c r="N32" s="69"/>
      <c r="O32" s="69"/>
      <c r="P32" s="93"/>
      <c r="Q32" s="70"/>
      <c r="R32" s="69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69"/>
      <c r="AD32" s="109"/>
      <c r="AE32" s="109"/>
      <c r="AF32" s="121"/>
      <c r="AG32" s="121"/>
      <c r="AH32" s="121"/>
    </row>
    <row r="33" s="1" customFormat="1" ht="24.6" customHeight="1" spans="1:34">
      <c r="A33" s="65"/>
      <c r="B33" s="71" t="s">
        <v>95</v>
      </c>
      <c r="C33" s="67"/>
      <c r="D33" s="68"/>
      <c r="E33" s="68"/>
      <c r="F33" s="12"/>
      <c r="G33" s="69"/>
      <c r="H33" s="70"/>
      <c r="I33" s="69"/>
      <c r="J33" s="77"/>
      <c r="K33" s="77"/>
      <c r="L33" s="77"/>
      <c r="M33" s="77"/>
      <c r="N33" s="69"/>
      <c r="O33" s="69"/>
      <c r="P33" s="93"/>
      <c r="Q33" s="70"/>
      <c r="R33" s="69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69"/>
      <c r="AD33" s="109"/>
      <c r="AE33" s="109"/>
      <c r="AF33" s="121"/>
      <c r="AG33" s="121"/>
      <c r="AH33" s="121"/>
    </row>
    <row r="34" s="1" customFormat="1" ht="24.6" customHeight="1" spans="1:34">
      <c r="A34" s="65"/>
      <c r="B34" s="71" t="s">
        <v>96</v>
      </c>
      <c r="C34" s="67"/>
      <c r="D34" s="68"/>
      <c r="E34" s="68"/>
      <c r="F34" s="12"/>
      <c r="G34" s="69"/>
      <c r="H34" s="70"/>
      <c r="I34" s="69"/>
      <c r="J34" s="77"/>
      <c r="K34" s="77"/>
      <c r="L34" s="77"/>
      <c r="M34" s="77"/>
      <c r="N34" s="69"/>
      <c r="O34" s="69"/>
      <c r="P34" s="93"/>
      <c r="Q34" s="70"/>
      <c r="R34" s="69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69"/>
      <c r="AD34" s="109"/>
      <c r="AE34" s="109"/>
      <c r="AF34" s="121"/>
      <c r="AG34" s="121"/>
      <c r="AH34" s="121"/>
    </row>
    <row r="35" s="1" customFormat="1" ht="24.6" customHeight="1" spans="1:34">
      <c r="A35" s="65"/>
      <c r="B35" s="71" t="s">
        <v>97</v>
      </c>
      <c r="C35" s="72"/>
      <c r="D35" s="73"/>
      <c r="E35" s="73"/>
      <c r="F35" s="74"/>
      <c r="G35" s="74"/>
      <c r="H35" s="74"/>
      <c r="I35" s="70"/>
      <c r="J35" s="70"/>
      <c r="K35" s="70"/>
      <c r="L35" s="77"/>
      <c r="M35" s="77"/>
      <c r="N35" s="69"/>
      <c r="O35" s="69"/>
      <c r="P35" s="93"/>
      <c r="Q35" s="70"/>
      <c r="R35" s="69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69"/>
      <c r="AD35" s="109"/>
      <c r="AE35" s="109"/>
      <c r="AF35" s="121"/>
      <c r="AG35" s="121"/>
      <c r="AH35" s="121"/>
    </row>
    <row r="36" s="1" customFormat="1" ht="30.6" customHeight="1" spans="1:34">
      <c r="A36" s="75"/>
      <c r="B36" s="71" t="s">
        <v>98</v>
      </c>
      <c r="C36" s="76"/>
      <c r="D36" s="12"/>
      <c r="E36" s="12"/>
      <c r="F36" s="69"/>
      <c r="G36" s="77"/>
      <c r="H36" s="70"/>
      <c r="I36" s="69"/>
      <c r="J36" s="77"/>
      <c r="K36" s="77"/>
      <c r="L36" s="77"/>
      <c r="M36" s="77"/>
      <c r="N36" s="69"/>
      <c r="O36" s="69"/>
      <c r="P36" s="93"/>
      <c r="Q36" s="70"/>
      <c r="R36" s="69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69"/>
      <c r="AD36" s="109"/>
      <c r="AE36" s="109"/>
      <c r="AF36" s="121"/>
      <c r="AG36" s="121"/>
      <c r="AH36" s="121"/>
    </row>
    <row r="37" s="1" customFormat="1" ht="23.1" customHeight="1" spans="1:34">
      <c r="A37" s="78"/>
      <c r="B37" s="79" t="s">
        <v>99</v>
      </c>
      <c r="C37" s="79"/>
      <c r="D37" s="80"/>
      <c r="E37" s="81"/>
      <c r="F37" s="69"/>
      <c r="G37" s="77"/>
      <c r="H37" s="70"/>
      <c r="I37" s="69"/>
      <c r="J37" s="77"/>
      <c r="K37" s="77"/>
      <c r="L37" s="77"/>
      <c r="M37" s="77"/>
      <c r="N37" s="69"/>
      <c r="O37" s="69"/>
      <c r="P37" s="93"/>
      <c r="Q37" s="70"/>
      <c r="R37" s="69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69"/>
      <c r="AD37" s="109"/>
      <c r="AE37" s="109"/>
      <c r="AF37" s="121"/>
      <c r="AG37" s="121"/>
      <c r="AH37" s="121"/>
    </row>
    <row r="38" s="1" customFormat="1" ht="23.1" customHeight="1" spans="1:34">
      <c r="A38" s="71"/>
      <c r="B38" s="71" t="s">
        <v>100</v>
      </c>
      <c r="C38" s="81"/>
      <c r="D38" s="81"/>
      <c r="E38" s="81"/>
      <c r="F38" s="69"/>
      <c r="G38" s="77"/>
      <c r="H38" s="70"/>
      <c r="I38" s="69"/>
      <c r="J38" s="77"/>
      <c r="K38" s="77"/>
      <c r="L38" s="77"/>
      <c r="M38" s="77"/>
      <c r="N38" s="69"/>
      <c r="O38" s="69"/>
      <c r="P38" s="93"/>
      <c r="Q38" s="70"/>
      <c r="R38" s="69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69"/>
      <c r="AD38" s="109"/>
      <c r="AE38" s="109"/>
      <c r="AF38" s="121"/>
      <c r="AG38" s="121"/>
      <c r="AH38" s="121"/>
    </row>
    <row r="39" s="4" customFormat="1" ht="20.1" customHeight="1" spans="1:34">
      <c r="A39" s="82"/>
      <c r="B39" s="83" t="s">
        <v>101</v>
      </c>
      <c r="C39" s="83"/>
      <c r="D39" s="83"/>
      <c r="E39" s="83"/>
      <c r="F39" s="83"/>
      <c r="G39" s="83"/>
      <c r="H39" s="83"/>
      <c r="I39" s="83"/>
      <c r="J39" s="13"/>
      <c r="K39" s="13"/>
      <c r="L39" s="13"/>
      <c r="M39" s="13"/>
      <c r="N39" s="13"/>
      <c r="O39" s="13"/>
      <c r="P39" s="84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82"/>
      <c r="AE39" s="82"/>
      <c r="AF39" s="82"/>
      <c r="AG39" s="82"/>
      <c r="AH39" s="82"/>
    </row>
    <row r="40" s="4" customFormat="1" ht="20.1" customHeight="1" spans="1:34">
      <c r="A40" s="82"/>
      <c r="B40" s="82"/>
      <c r="C40" s="12"/>
      <c r="D40" s="11"/>
      <c r="E40" s="12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84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82"/>
      <c r="AE40" s="82"/>
      <c r="AF40" s="82"/>
      <c r="AG40" s="82"/>
      <c r="AH40" s="82"/>
    </row>
    <row r="41" s="4" customFormat="1" ht="20.1" customHeight="1" spans="1:34">
      <c r="A41" s="82"/>
      <c r="B41" s="82"/>
      <c r="C41" s="12"/>
      <c r="D41" s="11"/>
      <c r="E41" s="12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84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82"/>
      <c r="AE41" s="82"/>
      <c r="AF41" s="82"/>
      <c r="AG41" s="82"/>
      <c r="AH41" s="82"/>
    </row>
    <row r="42" s="4" customFormat="1" ht="20.1" customHeight="1" spans="1:34">
      <c r="A42" s="82"/>
      <c r="B42" s="82"/>
      <c r="C42" s="11"/>
      <c r="D42" s="11"/>
      <c r="E42" s="12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84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82"/>
      <c r="AE42" s="82"/>
      <c r="AF42" s="82"/>
      <c r="AG42" s="82"/>
      <c r="AH42" s="82"/>
    </row>
    <row r="43" s="4" customFormat="1" ht="20.1" customHeight="1" spans="1:34">
      <c r="A43" s="82"/>
      <c r="B43" s="82"/>
      <c r="C43" s="11"/>
      <c r="D43" s="11"/>
      <c r="E43" s="12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84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82"/>
      <c r="AE43" s="82"/>
      <c r="AF43" s="82"/>
      <c r="AG43" s="82"/>
      <c r="AH43" s="82"/>
    </row>
  </sheetData>
  <mergeCells count="68">
    <mergeCell ref="C2:AB2"/>
    <mergeCell ref="A4:AC4"/>
    <mergeCell ref="F6:G6"/>
    <mergeCell ref="H6:I6"/>
    <mergeCell ref="J6:K6"/>
    <mergeCell ref="L6:M6"/>
    <mergeCell ref="N6:O6"/>
    <mergeCell ref="Q6:R6"/>
    <mergeCell ref="S6:T6"/>
    <mergeCell ref="U6:V6"/>
    <mergeCell ref="W6:X6"/>
    <mergeCell ref="Y6:Z6"/>
    <mergeCell ref="AA6:AB6"/>
    <mergeCell ref="F7:G7"/>
    <mergeCell ref="H7:I7"/>
    <mergeCell ref="J7:K7"/>
    <mergeCell ref="L7:M7"/>
    <mergeCell ref="N7:O7"/>
    <mergeCell ref="Q7:R7"/>
    <mergeCell ref="S7:T7"/>
    <mergeCell ref="U7:V7"/>
    <mergeCell ref="W7:X7"/>
    <mergeCell ref="Y7:Z7"/>
    <mergeCell ref="AA7:AB7"/>
    <mergeCell ref="F8:G8"/>
    <mergeCell ref="H8:I8"/>
    <mergeCell ref="J8:K8"/>
    <mergeCell ref="L8:M8"/>
    <mergeCell ref="N8:O8"/>
    <mergeCell ref="Q8:R8"/>
    <mergeCell ref="S8:T8"/>
    <mergeCell ref="U8:V8"/>
    <mergeCell ref="W8:X8"/>
    <mergeCell ref="Y8:Z8"/>
    <mergeCell ref="AA8:AB8"/>
    <mergeCell ref="L10:M10"/>
    <mergeCell ref="W10:X10"/>
    <mergeCell ref="Y10:Z10"/>
    <mergeCell ref="N11:O11"/>
    <mergeCell ref="Y11:Z11"/>
    <mergeCell ref="AA11:AB11"/>
    <mergeCell ref="E12:AC12"/>
    <mergeCell ref="L13:M13"/>
    <mergeCell ref="AA13:AB13"/>
    <mergeCell ref="N14:O14"/>
    <mergeCell ref="Y14:Z14"/>
    <mergeCell ref="AA14:AB14"/>
    <mergeCell ref="E15:AC15"/>
    <mergeCell ref="E17:AC17"/>
    <mergeCell ref="E18:AC18"/>
    <mergeCell ref="W23:X23"/>
    <mergeCell ref="AA23:AB23"/>
    <mergeCell ref="N25:O25"/>
    <mergeCell ref="W25:X25"/>
    <mergeCell ref="Y25:Z25"/>
    <mergeCell ref="W26:X26"/>
    <mergeCell ref="AA26:AB26"/>
    <mergeCell ref="W27:X27"/>
    <mergeCell ref="AA27:AB27"/>
    <mergeCell ref="B37:C37"/>
    <mergeCell ref="B39:I39"/>
    <mergeCell ref="B6:B9"/>
    <mergeCell ref="B10:B11"/>
    <mergeCell ref="B26:B27"/>
    <mergeCell ref="C6:C9"/>
    <mergeCell ref="D6:D9"/>
    <mergeCell ref="E6:E9"/>
    <mergeCell ref="P6:P9"/>
  </mergeCells>
  <printOptions horizontalCentered="1"/>
  <pageMargins left="0" right="0" top="0.984251968503937" bottom="0" header="0.31496062992126" footer="0.31496062992126"/>
  <pageSetup paperSize="1" scale="3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CWS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吖萍</cp:lastModifiedBy>
  <dcterms:created xsi:type="dcterms:W3CDTF">2025-10-22T05:52:16Z</dcterms:created>
  <dcterms:modified xsi:type="dcterms:W3CDTF">2025-10-22T05:52:25Z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0552267622984744A0A9E927506B9757_11</vt:lpwstr>
  </property>
  <property fmtid="{D5CDD505-2E9C-101B-9397-08002B2CF9AE}" pid="3" name="KSOProductBuildVer">
    <vt:lpwstr>2052-12.1.0.23125</vt:lpwstr>
  </property>
</Properties>
</file>