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C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<sst xmlns="http://schemas.openxmlformats.org/spreadsheetml/2006/main" count="276" uniqueCount="97">
  <si>
    <t>PEAK SHIPPING LINE LIMITED</t>
  </si>
  <si>
    <t>CHINA JEBEL ALI SERVICE (CJS)</t>
  </si>
  <si>
    <t>CYCLE</t>
  </si>
  <si>
    <t>WEEK</t>
  </si>
  <si>
    <t>VESSEL NAME</t>
  </si>
  <si>
    <t>VSL CODE</t>
  </si>
  <si>
    <t>VO</t>
  </si>
  <si>
    <t>VOY</t>
  </si>
  <si>
    <t>QINGDAO</t>
  </si>
  <si>
    <t>SHANGHAI</t>
  </si>
  <si>
    <t>NINGBO</t>
  </si>
  <si>
    <t>SHEKOU</t>
  </si>
  <si>
    <t>PORT KLANG</t>
  </si>
  <si>
    <t>JEBEL ALI</t>
  </si>
  <si>
    <t>COLOMBO</t>
  </si>
  <si>
    <t>CNTAO</t>
  </si>
  <si>
    <t>CNSHA</t>
  </si>
  <si>
    <t>CNNGB</t>
  </si>
  <si>
    <t>CNSHK</t>
  </si>
  <si>
    <t>MYPKG</t>
  </si>
  <si>
    <t>AEJEA</t>
  </si>
  <si>
    <t>LKCMB</t>
  </si>
  <si>
    <t>QQCT</t>
  </si>
  <si>
    <t>WGQ 5</t>
  </si>
  <si>
    <t>NBCT</t>
  </si>
  <si>
    <t>MCT / CCT</t>
  </si>
  <si>
    <t>WSP</t>
  </si>
  <si>
    <t>T3</t>
  </si>
  <si>
    <t>SAGT</t>
  </si>
  <si>
    <t>ETA</t>
  </si>
  <si>
    <t>ETD</t>
  </si>
  <si>
    <t>RV Days</t>
  </si>
  <si>
    <t>MAJD</t>
  </si>
  <si>
    <t>MLH</t>
  </si>
  <si>
    <t>EXP 2503 W</t>
  </si>
  <si>
    <t>-</t>
  </si>
  <si>
    <t>IMP  2503 W    EXP  2503 E</t>
  </si>
  <si>
    <t>NINGBO VOYAGER</t>
  </si>
  <si>
    <t>HA</t>
  </si>
  <si>
    <t>EXP 2504 W</t>
  </si>
  <si>
    <t>IMP  2504 W    EXP  2504 E</t>
  </si>
  <si>
    <t>CELSIUS EMMEN</t>
  </si>
  <si>
    <t>UF</t>
  </si>
  <si>
    <t>EXP 006 W</t>
  </si>
  <si>
    <t>IMP  006 W    EXP  006 E</t>
  </si>
  <si>
    <t>NAVIOS BAHAMAS</t>
  </si>
  <si>
    <t>EXP 0911W</t>
  </si>
  <si>
    <t>IMP 0911W EXP 0911E</t>
  </si>
  <si>
    <t>TS SYDNEY</t>
  </si>
  <si>
    <t>TSL</t>
  </si>
  <si>
    <t>EXP 25006W</t>
  </si>
  <si>
    <t>IMP 25006W
EXP 25006E</t>
  </si>
  <si>
    <t>OMIT</t>
  </si>
  <si>
    <t>ANTWERP BRIDGE</t>
  </si>
  <si>
    <t>SKR</t>
  </si>
  <si>
    <t>EXP 2505W</t>
  </si>
  <si>
    <t>IMP 2505W
EXP 2505E</t>
  </si>
  <si>
    <t>X-PRESS CAPELLA</t>
  </si>
  <si>
    <t>XPF</t>
  </si>
  <si>
    <t>EXP 25409W</t>
  </si>
  <si>
    <t>IMP 25409 W EXP 25409 E</t>
  </si>
  <si>
    <t>SYDNEY BRIDGE</t>
  </si>
  <si>
    <t>SNK</t>
  </si>
  <si>
    <t>EXP 2507W</t>
  </si>
  <si>
    <t>IMP 2507 W EXP 2507 E</t>
  </si>
  <si>
    <t>IMP  2507W    EXP  2507E</t>
  </si>
  <si>
    <t>EXP 008 W</t>
  </si>
  <si>
    <t>IMP  008 W    EXP  008 E</t>
  </si>
  <si>
    <t>CELSIUS ESSEN</t>
  </si>
  <si>
    <t>EXP 014 W</t>
  </si>
  <si>
    <t>IMP  014 W    EXP  014 E</t>
  </si>
  <si>
    <t>WADI BANI KHALID</t>
  </si>
  <si>
    <t>NOS</t>
  </si>
  <si>
    <t>EXP 001W</t>
  </si>
  <si>
    <t>IMP  001 W    EXP  001 E</t>
  </si>
  <si>
    <t>phase in</t>
  </si>
  <si>
    <t>EXP 0912W</t>
  </si>
  <si>
    <t>IMP 0912W EXP 0912E</t>
  </si>
  <si>
    <t>EXP 2506W</t>
  </si>
  <si>
    <t>IMP 2506W
EXP 2506E</t>
  </si>
  <si>
    <t>NAVIOS JASMINE</t>
  </si>
  <si>
    <t>EXP 2508W</t>
  </si>
  <si>
    <t>IMP  2508W    EXP  2508E</t>
  </si>
  <si>
    <t>EXP 015 W</t>
  </si>
  <si>
    <t>IMP  015 W    EXP  015 E</t>
  </si>
  <si>
    <t>EXP 002W</t>
  </si>
  <si>
    <t>IMP  002 W    EXP  002 E</t>
  </si>
  <si>
    <t>EXP 0913W</t>
  </si>
  <si>
    <t>IMP 0913W EXP 0913E</t>
  </si>
  <si>
    <t>IMP 2507W
EXP 2507E</t>
  </si>
  <si>
    <t>EXP 2509W</t>
  </si>
  <si>
    <t>IMP  2509W    EXP  2509E</t>
  </si>
  <si>
    <t>* Above LTS subject to changes without Prior Notice</t>
  </si>
  <si>
    <t>REMARKS</t>
  </si>
  <si>
    <r>
      <rPr>
        <sz val="16"/>
        <rFont val="宋体"/>
        <charset val="134"/>
        <scheme val="minor"/>
      </rPr>
      <t>TS SYDNEY 25005 to phase into JFX, TS HONGKONG 25005 to phase out (TAO-</t>
    </r>
    <r>
      <rPr>
        <sz val="16"/>
        <color rgb="FFFF0000"/>
        <rFont val="宋体"/>
        <charset val="134"/>
        <scheme val="minor"/>
      </rPr>
      <t>SHA(WGQ4)</t>
    </r>
    <r>
      <rPr>
        <sz val="16"/>
        <rFont val="宋体"/>
        <charset val="134"/>
        <scheme val="minor"/>
      </rPr>
      <t>-NGB-SHK)</t>
    </r>
  </si>
  <si>
    <t>TAO/SHA: LDN&amp;MTs</t>
  </si>
  <si>
    <t>NGB/SHK: LDN only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</si>
</sst>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[$-14809]d/m/yy;@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4" tint="-0.249977111117893"/>
      <name val="Microsoft YaHei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FFFFFF"/>
      <name val="宋体"/>
      <charset val="134"/>
      <scheme val="major"/>
    </font>
    <font>
      <sz val="11"/>
      <color theme="1" tint="0.499984740745262"/>
      <name val="宋体"/>
      <charset val="134"/>
      <scheme val="minor"/>
    </font>
    <font>
      <b/>
      <sz val="14"/>
      <color theme="0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12"/>
      <color theme="1"/>
      <name val="Microsoft YaHei"/>
      <charset val="134"/>
    </font>
    <font>
      <sz val="14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Microsoft YaHei"/>
      <charset val="134"/>
    </font>
    <font>
      <b/>
      <sz val="14"/>
      <color theme="6" tint="-0.249977111117893"/>
      <name val="宋体"/>
      <charset val="134"/>
      <scheme val="major"/>
    </font>
    <font>
      <b/>
      <sz val="18"/>
      <color theme="1" tint="0.499984740745262"/>
      <name val="宋体"/>
      <charset val="134"/>
      <scheme val="minor"/>
    </font>
    <font>
      <sz val="16"/>
      <color theme="1" tint="0.499984740745262"/>
      <name val="宋体"/>
      <charset val="134"/>
      <scheme val="minor"/>
    </font>
    <font>
      <sz val="12"/>
      <name val="Microsoft YaHei"/>
      <charset val="134"/>
    </font>
    <font>
      <sz val="12"/>
      <color rgb="FFFF0000"/>
      <name val="Microsoft YaHei"/>
      <charset val="134"/>
    </font>
    <font>
      <b/>
      <sz val="16"/>
      <color theme="1" tint="0.499984740745262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Microsoft YaHei"/>
      <charset val="134"/>
    </font>
    <font>
      <sz val="12"/>
      <color theme="1" tint="0.499984740745262"/>
      <name val="Microsoft YaHei"/>
      <charset val="134"/>
    </font>
    <font>
      <b/>
      <u/>
      <sz val="18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</font>
    <font>
      <b/>
      <sz val="14"/>
      <color theme="0" tint="-0.499984740745262"/>
      <name val="宋体"/>
      <charset val="134"/>
      <scheme val="minor"/>
    </font>
    <font>
      <sz val="14"/>
      <color theme="0" tint="-0.499984740745262"/>
      <name val="宋体"/>
      <charset val="134"/>
      <scheme val="minor"/>
    </font>
    <font>
      <b/>
      <sz val="14"/>
      <color theme="4"/>
      <name val="宋体"/>
      <charset val="134"/>
      <scheme val="major"/>
    </font>
    <font>
      <b/>
      <sz val="14"/>
      <color rgb="FFFFFFFF"/>
      <name val="Microsoft YaHei"/>
      <charset val="134"/>
    </font>
    <font>
      <u/>
      <sz val="11"/>
      <color theme="1"/>
      <name val="宋体"/>
      <charset val="134"/>
      <scheme val="maj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10" applyNumberFormat="0" applyAlignment="0" applyProtection="0">
      <alignment vertical="center"/>
    </xf>
    <xf numFmtId="0" fontId="41" fillId="16" borderId="11" applyNumberFormat="0" applyAlignment="0" applyProtection="0">
      <alignment vertical="center"/>
    </xf>
    <xf numFmtId="0" fontId="42" fillId="16" borderId="10" applyNumberFormat="0" applyAlignment="0" applyProtection="0">
      <alignment vertical="center"/>
    </xf>
    <xf numFmtId="0" fontId="43" fillId="17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</cellStyleXfs>
  <cellXfs count="99">
    <xf numFmtId="176" fontId="0" fillId="0" borderId="0" xfId="0">
      <alignment vertical="center"/>
    </xf>
    <xf numFmtId="176" fontId="1" fillId="0" borderId="0" xfId="0" applyFont="1">
      <alignment vertical="center"/>
    </xf>
    <xf numFmtId="176" fontId="0" fillId="0" borderId="0" xfId="0" applyFill="1">
      <alignment vertical="center"/>
    </xf>
    <xf numFmtId="14" fontId="0" fillId="0" borderId="0" xfId="0" applyNumberFormat="1">
      <alignment vertical="center"/>
    </xf>
    <xf numFmtId="176" fontId="0" fillId="0" borderId="0" xfId="0" applyAlignment="1">
      <alignment horizontal="center" vertical="center"/>
    </xf>
    <xf numFmtId="176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76" fontId="2" fillId="2" borderId="0" xfId="0" applyFont="1" applyFill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0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76" fontId="5" fillId="3" borderId="0" xfId="0" applyFont="1" applyFill="1" applyAlignment="1">
      <alignment horizontal="center" vertical="center" wrapText="1"/>
    </xf>
    <xf numFmtId="176" fontId="6" fillId="0" borderId="0" xfId="0" applyFont="1" applyAlignment="1">
      <alignment horizontal="center" vertical="center"/>
    </xf>
    <xf numFmtId="176" fontId="6" fillId="0" borderId="0" xfId="0" applyFont="1">
      <alignment vertical="center"/>
    </xf>
    <xf numFmtId="14" fontId="6" fillId="0" borderId="0" xfId="0" applyNumberFormat="1" applyFont="1" applyAlignment="1">
      <alignment horizontal="center" vertical="center"/>
    </xf>
    <xf numFmtId="176" fontId="7" fillId="4" borderId="0" xfId="0" applyFont="1" applyFill="1" applyAlignment="1">
      <alignment horizontal="center" vertical="center"/>
    </xf>
    <xf numFmtId="176" fontId="7" fillId="0" borderId="0" xfId="0" applyFont="1" applyAlignment="1">
      <alignment horizontal="center" vertical="center"/>
    </xf>
    <xf numFmtId="176" fontId="7" fillId="5" borderId="1" xfId="0" applyFont="1" applyFill="1" applyBorder="1" applyAlignment="1">
      <alignment horizontal="center" vertical="center"/>
    </xf>
    <xf numFmtId="176" fontId="8" fillId="5" borderId="1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8" fillId="5" borderId="3" xfId="0" applyNumberFormat="1" applyFont="1" applyFill="1" applyBorder="1" applyAlignment="1">
      <alignment horizontal="center" vertical="center" wrapText="1"/>
    </xf>
    <xf numFmtId="1" fontId="9" fillId="0" borderId="0" xfId="0" applyNumberFormat="1" applyFo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7" fontId="11" fillId="7" borderId="3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76" fontId="10" fillId="0" borderId="3" xfId="0" applyFont="1" applyBorder="1">
      <alignment vertical="center"/>
    </xf>
    <xf numFmtId="176" fontId="10" fillId="8" borderId="3" xfId="0" applyFont="1" applyFill="1" applyBorder="1" applyAlignment="1">
      <alignment horizontal="center" vertical="center"/>
    </xf>
    <xf numFmtId="177" fontId="10" fillId="9" borderId="3" xfId="0" applyNumberFormat="1" applyFont="1" applyFill="1" applyBorder="1" applyAlignment="1">
      <alignment horizontal="center" vertical="center"/>
    </xf>
    <xf numFmtId="176" fontId="13" fillId="0" borderId="3" xfId="0" applyFont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77" fontId="10" fillId="11" borderId="3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76" fontId="13" fillId="0" borderId="5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" fontId="9" fillId="0" borderId="0" xfId="0" applyNumberFormat="1" applyFont="1" applyFill="1">
      <alignment vertical="center"/>
    </xf>
    <xf numFmtId="1" fontId="12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76" fontId="10" fillId="0" borderId="0" xfId="0" applyFont="1" applyFill="1" applyAlignment="1">
      <alignment horizontal="center" vertical="center"/>
    </xf>
    <xf numFmtId="176" fontId="10" fillId="0" borderId="0" xfId="0" applyFont="1" applyFill="1">
      <alignment vertical="center"/>
    </xf>
    <xf numFmtId="177" fontId="10" fillId="0" borderId="0" xfId="0" applyNumberFormat="1" applyFont="1" applyFill="1" applyAlignment="1">
      <alignment horizontal="center" vertical="center"/>
    </xf>
    <xf numFmtId="176" fontId="14" fillId="0" borderId="0" xfId="0" applyFont="1" applyAlignment="1">
      <alignment horizontal="center" vertical="center"/>
    </xf>
    <xf numFmtId="176" fontId="15" fillId="0" borderId="0" xfId="0" applyFont="1" applyAlignment="1">
      <alignment horizontal="left" vertical="center"/>
    </xf>
    <xf numFmtId="176" fontId="16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6" fontId="18" fillId="0" borderId="0" xfId="0" applyFont="1" applyAlignment="1">
      <alignment horizontal="center"/>
    </xf>
    <xf numFmtId="176" fontId="19" fillId="0" borderId="0" xfId="0" applyFont="1" applyAlignment="1">
      <alignment horizontal="left"/>
    </xf>
    <xf numFmtId="176" fontId="20" fillId="0" borderId="0" xfId="0" applyFont="1" applyAlignment="1">
      <alignment horizontal="left"/>
    </xf>
    <xf numFmtId="176" fontId="20" fillId="0" borderId="0" xfId="0" applyFont="1" applyAlignment="1">
      <alignment horizontal="center"/>
    </xf>
    <xf numFmtId="176" fontId="21" fillId="0" borderId="0" xfId="0" applyFont="1" applyAlignment="1">
      <alignment horizontal="left"/>
    </xf>
    <xf numFmtId="176" fontId="19" fillId="0" borderId="0" xfId="0" applyFont="1" applyAlignment="1">
      <alignment horizontal="left" vertical="center"/>
    </xf>
    <xf numFmtId="176" fontId="22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0" fillId="0" borderId="0" xfId="0" applyFont="1">
      <alignment vertical="center"/>
    </xf>
    <xf numFmtId="14" fontId="24" fillId="0" borderId="0" xfId="0" applyNumberFormat="1" applyFont="1" applyAlignment="1">
      <alignment horizontal="center"/>
    </xf>
    <xf numFmtId="176" fontId="25" fillId="0" borderId="0" xfId="0" applyFont="1" applyAlignment="1">
      <alignment horizontal="left" vertical="center" wrapText="1"/>
    </xf>
    <xf numFmtId="176" fontId="25" fillId="0" borderId="0" xfId="0" applyFont="1" applyAlignment="1">
      <alignment horizontal="left"/>
    </xf>
    <xf numFmtId="176" fontId="26" fillId="0" borderId="0" xfId="0" applyFont="1" applyAlignment="1"/>
    <xf numFmtId="176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176" fontId="27" fillId="0" borderId="0" xfId="0" applyFont="1" applyAlignment="1"/>
    <xf numFmtId="14" fontId="13" fillId="5" borderId="2" xfId="0" applyNumberFormat="1" applyFont="1" applyFill="1" applyBorder="1" applyAlignment="1">
      <alignment horizontal="center" vertical="center" wrapText="1"/>
    </xf>
    <xf numFmtId="14" fontId="8" fillId="5" borderId="3" xfId="0" applyNumberFormat="1" applyFont="1" applyFill="1" applyBorder="1" applyAlignment="1">
      <alignment horizontal="left" vertical="center" wrapText="1"/>
    </xf>
    <xf numFmtId="177" fontId="10" fillId="7" borderId="3" xfId="0" applyNumberFormat="1" applyFont="1" applyFill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8" borderId="3" xfId="0" applyNumberFormat="1" applyFont="1" applyFill="1" applyBorder="1" applyAlignment="1">
      <alignment horizontal="center" vertical="center" wrapText="1"/>
    </xf>
    <xf numFmtId="176" fontId="10" fillId="10" borderId="3" xfId="0" applyFont="1" applyFill="1" applyBorder="1" applyAlignment="1">
      <alignment horizontal="center" vertical="center" wrapText="1"/>
    </xf>
    <xf numFmtId="177" fontId="10" fillId="12" borderId="3" xfId="0" applyNumberFormat="1" applyFont="1" applyFill="1" applyBorder="1" applyAlignment="1">
      <alignment horizontal="center" vertical="center"/>
    </xf>
    <xf numFmtId="177" fontId="28" fillId="11" borderId="2" xfId="0" applyNumberFormat="1" applyFont="1" applyFill="1" applyBorder="1" applyAlignment="1">
      <alignment horizontal="center" vertical="center"/>
    </xf>
    <xf numFmtId="177" fontId="10" fillId="10" borderId="3" xfId="0" applyNumberFormat="1" applyFont="1" applyFill="1" applyBorder="1" applyAlignment="1">
      <alignment horizontal="center" vertical="center" wrapText="1"/>
    </xf>
    <xf numFmtId="177" fontId="28" fillId="0" borderId="2" xfId="0" applyNumberFormat="1" applyFont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176" fontId="2" fillId="2" borderId="0" xfId="0" applyFont="1" applyFill="1" applyAlignment="1">
      <alignment vertical="center" wrapText="1"/>
    </xf>
    <xf numFmtId="176" fontId="29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176" fontId="30" fillId="0" borderId="0" xfId="0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1" fillId="13" borderId="0" xfId="0" applyNumberFormat="1" applyFont="1" applyFill="1">
      <alignment vertical="center"/>
    </xf>
    <xf numFmtId="0" fontId="31" fillId="0" borderId="0" xfId="0" applyNumberFormat="1" applyFont="1" applyFill="1">
      <alignment vertical="center"/>
    </xf>
    <xf numFmtId="0" fontId="1" fillId="0" borderId="0" xfId="0" applyNumberFormat="1" applyFont="1" applyFill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1" fillId="0" borderId="0" xfId="0" applyNumberFormat="1" applyFont="1">
      <alignment vertical="center"/>
    </xf>
    <xf numFmtId="177" fontId="10" fillId="9" borderId="3" xfId="0" applyNumberFormat="1" applyFont="1" applyFill="1" applyBorder="1" applyAlignment="1" quotePrefix="1">
      <alignment horizontal="center" vertical="center"/>
    </xf>
    <xf numFmtId="177" fontId="28" fillId="11" borderId="2" xfId="0" applyNumberFormat="1" applyFont="1" applyFill="1" applyBorder="1" applyAlignment="1" quotePrefix="1">
      <alignment horizontal="center" vertical="center"/>
    </xf>
    <xf numFmtId="177" fontId="28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213995</xdr:colOff>
      <xdr:row>0</xdr:row>
      <xdr:rowOff>635</xdr:rowOff>
    </xdr:from>
    <xdr:to>
      <xdr:col>10</xdr:col>
      <xdr:colOff>704215</xdr:colOff>
      <xdr:row>2</xdr:row>
      <xdr:rowOff>480695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6745" y="635"/>
          <a:ext cx="137604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6"/>
  <sheetViews>
    <sheetView showGridLines="0" tabSelected="1" zoomScale="70" zoomScaleNormal="70" topLeftCell="B1" workbookViewId="0">
      <pane xSplit="2" ySplit="9" topLeftCell="D10" activePane="bottomRight" state="frozen"/>
      <selection/>
      <selection pane="topRight"/>
      <selection pane="bottomLeft"/>
      <selection pane="bottomRight" activeCell="Z3" sqref="Z3"/>
    </sheetView>
  </sheetViews>
  <sheetFormatPr defaultColWidth="9" defaultRowHeight="13.5"/>
  <cols>
    <col min="1" max="1" width="10.375" hidden="1" customWidth="1"/>
    <col min="2" max="2" width="3.75" customWidth="1"/>
    <col min="3" max="3" width="8.625" style="4" customWidth="1"/>
    <col min="4" max="4" width="28.75" style="4" customWidth="1"/>
    <col min="5" max="5" width="9.375" hidden="1" customWidth="1"/>
    <col min="6" max="6" width="8.625" customWidth="1"/>
    <col min="7" max="7" width="15.75" style="5" customWidth="1"/>
    <col min="8" max="17" width="11.625" style="6" customWidth="1"/>
    <col min="18" max="18" width="15.875" style="7" customWidth="1"/>
    <col min="19" max="22" width="11.625" style="6" customWidth="1"/>
    <col min="23" max="25" width="15.625" style="6" customWidth="1"/>
    <col min="26" max="26" width="12.1333333333333" customWidth="1"/>
    <col min="27" max="27" width="9.75" customWidth="1"/>
    <col min="28" max="28" width="14.75" customWidth="1"/>
  </cols>
  <sheetData>
    <row r="1" ht="17.1" customHeight="1"/>
    <row r="2" ht="36.6" customHeight="1" spans="4:26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4"/>
    </row>
    <row r="3" ht="38.65" customHeight="1" spans="4:25">
      <c r="D3" s="9"/>
      <c r="E3" s="9"/>
      <c r="F3" s="10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74"/>
      <c r="S3" s="12"/>
      <c r="T3" s="12"/>
      <c r="U3" s="12"/>
      <c r="V3" s="12"/>
      <c r="W3" s="12"/>
      <c r="X3" s="12"/>
      <c r="Y3" s="12"/>
    </row>
    <row r="4" ht="29.1" customHeight="1" spans="1:26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85"/>
    </row>
    <row r="5" ht="14.1" customHeight="1" spans="4:12">
      <c r="D5" s="14"/>
      <c r="E5" s="15"/>
      <c r="F5" s="15"/>
      <c r="G5" s="14"/>
      <c r="H5" s="16"/>
      <c r="I5" s="16"/>
      <c r="J5" s="16"/>
      <c r="K5" s="16"/>
      <c r="L5" s="16"/>
    </row>
    <row r="6" ht="24.6" customHeight="1" spans="1:26">
      <c r="A6" s="17" t="s">
        <v>2</v>
      </c>
      <c r="B6" s="18"/>
      <c r="C6" s="19" t="s">
        <v>3</v>
      </c>
      <c r="D6" s="20" t="s">
        <v>4</v>
      </c>
      <c r="E6" s="20" t="s">
        <v>5</v>
      </c>
      <c r="F6" s="20" t="s">
        <v>6</v>
      </c>
      <c r="G6" s="20" t="s">
        <v>7</v>
      </c>
      <c r="H6" s="21" t="s">
        <v>8</v>
      </c>
      <c r="I6" s="21"/>
      <c r="J6" s="21" t="s">
        <v>9</v>
      </c>
      <c r="K6" s="21"/>
      <c r="L6" s="21" t="s">
        <v>10</v>
      </c>
      <c r="M6" s="21"/>
      <c r="N6" s="21" t="s">
        <v>11</v>
      </c>
      <c r="O6" s="21"/>
      <c r="P6" s="21" t="s">
        <v>12</v>
      </c>
      <c r="Q6" s="21"/>
      <c r="R6" s="20" t="s">
        <v>7</v>
      </c>
      <c r="S6" s="21" t="s">
        <v>13</v>
      </c>
      <c r="T6" s="21"/>
      <c r="U6" s="21" t="s">
        <v>14</v>
      </c>
      <c r="V6" s="21"/>
      <c r="W6" s="23" t="s">
        <v>8</v>
      </c>
      <c r="X6" s="23" t="s">
        <v>9</v>
      </c>
      <c r="Y6" s="23" t="s">
        <v>10</v>
      </c>
      <c r="Z6" s="86"/>
    </row>
    <row r="7" ht="19.15" customHeight="1" spans="1:26">
      <c r="A7" s="17"/>
      <c r="B7" s="18"/>
      <c r="C7" s="19"/>
      <c r="D7" s="20"/>
      <c r="E7" s="20"/>
      <c r="F7" s="20"/>
      <c r="G7" s="20"/>
      <c r="H7" s="21" t="s">
        <v>15</v>
      </c>
      <c r="I7" s="21"/>
      <c r="J7" s="21" t="s">
        <v>16</v>
      </c>
      <c r="K7" s="21"/>
      <c r="L7" s="21" t="s">
        <v>17</v>
      </c>
      <c r="M7" s="21"/>
      <c r="N7" s="21" t="s">
        <v>18</v>
      </c>
      <c r="O7" s="21"/>
      <c r="P7" s="21" t="s">
        <v>19</v>
      </c>
      <c r="Q7" s="21"/>
      <c r="R7" s="20"/>
      <c r="S7" s="21" t="s">
        <v>20</v>
      </c>
      <c r="T7" s="21"/>
      <c r="U7" s="21" t="s">
        <v>21</v>
      </c>
      <c r="V7" s="21"/>
      <c r="W7" s="23" t="s">
        <v>15</v>
      </c>
      <c r="X7" s="23" t="s">
        <v>16</v>
      </c>
      <c r="Y7" s="23" t="s">
        <v>17</v>
      </c>
      <c r="Z7" s="86"/>
    </row>
    <row r="8" ht="18.75" spans="1:26">
      <c r="A8" s="17"/>
      <c r="B8" s="18"/>
      <c r="C8" s="19"/>
      <c r="D8" s="20"/>
      <c r="E8" s="20"/>
      <c r="F8" s="20"/>
      <c r="G8" s="20"/>
      <c r="H8" s="22" t="s">
        <v>22</v>
      </c>
      <c r="I8" s="22"/>
      <c r="J8" s="22" t="s">
        <v>23</v>
      </c>
      <c r="K8" s="22"/>
      <c r="L8" s="21" t="s">
        <v>24</v>
      </c>
      <c r="M8" s="21"/>
      <c r="N8" s="21" t="s">
        <v>25</v>
      </c>
      <c r="O8" s="21"/>
      <c r="P8" s="69" t="s">
        <v>26</v>
      </c>
      <c r="Q8" s="69"/>
      <c r="R8" s="20"/>
      <c r="S8" s="21" t="s">
        <v>27</v>
      </c>
      <c r="T8" s="21"/>
      <c r="U8" s="69" t="s">
        <v>28</v>
      </c>
      <c r="V8" s="69"/>
      <c r="W8" s="23" t="s">
        <v>22</v>
      </c>
      <c r="X8" s="23" t="s">
        <v>23</v>
      </c>
      <c r="Y8" s="23" t="s">
        <v>24</v>
      </c>
      <c r="Z8" s="86"/>
    </row>
    <row r="9" ht="19.15" customHeight="1" spans="1:27">
      <c r="A9" s="17"/>
      <c r="B9" s="18"/>
      <c r="C9" s="19"/>
      <c r="D9" s="20"/>
      <c r="E9" s="20"/>
      <c r="F9" s="20"/>
      <c r="G9" s="20"/>
      <c r="H9" s="23" t="s">
        <v>29</v>
      </c>
      <c r="I9" s="23" t="s">
        <v>30</v>
      </c>
      <c r="J9" s="23" t="s">
        <v>29</v>
      </c>
      <c r="K9" s="23" t="s">
        <v>30</v>
      </c>
      <c r="L9" s="70" t="s">
        <v>29</v>
      </c>
      <c r="M9" s="23" t="s">
        <v>30</v>
      </c>
      <c r="N9" s="23" t="s">
        <v>29</v>
      </c>
      <c r="O9" s="23" t="s">
        <v>30</v>
      </c>
      <c r="P9" s="23" t="s">
        <v>29</v>
      </c>
      <c r="Q9" s="23" t="s">
        <v>30</v>
      </c>
      <c r="R9" s="20"/>
      <c r="S9" s="23" t="s">
        <v>29</v>
      </c>
      <c r="T9" s="23" t="s">
        <v>30</v>
      </c>
      <c r="U9" s="23" t="s">
        <v>29</v>
      </c>
      <c r="V9" s="23" t="s">
        <v>30</v>
      </c>
      <c r="W9" s="23" t="s">
        <v>29</v>
      </c>
      <c r="X9" s="23" t="s">
        <v>29</v>
      </c>
      <c r="Y9" s="23" t="s">
        <v>29</v>
      </c>
      <c r="Z9" s="87"/>
      <c r="AA9" s="88" t="s">
        <v>31</v>
      </c>
    </row>
    <row r="10" s="1" customFormat="1" ht="45" hidden="1" customHeight="1" spans="1:27">
      <c r="A10" s="24"/>
      <c r="B10" s="25"/>
      <c r="C10" s="26"/>
      <c r="D10" s="27" t="s">
        <v>32</v>
      </c>
      <c r="E10" s="27"/>
      <c r="F10" s="27" t="s">
        <v>33</v>
      </c>
      <c r="G10" s="28" t="s">
        <v>34</v>
      </c>
      <c r="H10" s="29">
        <v>45780</v>
      </c>
      <c r="I10" s="29">
        <f>H10+1</f>
        <v>45781</v>
      </c>
      <c r="J10" s="29">
        <v>45780</v>
      </c>
      <c r="K10" s="29">
        <f>J10+1</f>
        <v>45781</v>
      </c>
      <c r="L10" s="71">
        <f>K10</f>
        <v>45781</v>
      </c>
      <c r="M10" s="71">
        <f>L10+1</f>
        <v>45782</v>
      </c>
      <c r="N10" s="71">
        <f>M10+3</f>
        <v>45785</v>
      </c>
      <c r="O10" s="71">
        <f>N10+1</f>
        <v>45786</v>
      </c>
      <c r="P10" s="99" t="s">
        <v>35</v>
      </c>
      <c r="Q10" s="99" t="s">
        <v>35</v>
      </c>
      <c r="R10" s="75" t="s">
        <v>36</v>
      </c>
      <c r="S10" s="71">
        <f>O10+13</f>
        <v>45799</v>
      </c>
      <c r="T10" s="71">
        <f>S10+1</f>
        <v>45800</v>
      </c>
      <c r="U10" s="99" t="s">
        <v>35</v>
      </c>
      <c r="V10" s="99" t="s">
        <v>35</v>
      </c>
      <c r="W10" s="29">
        <f>S10+16</f>
        <v>45815</v>
      </c>
      <c r="X10" s="29">
        <f>T10+16</f>
        <v>45816</v>
      </c>
      <c r="Y10" s="71">
        <f>X10+1</f>
        <v>45817</v>
      </c>
      <c r="Z10" s="89"/>
      <c r="AA10" s="90">
        <f>Y10-L10</f>
        <v>36</v>
      </c>
    </row>
    <row r="11" s="1" customFormat="1" ht="45" hidden="1" customHeight="1" spans="1:27">
      <c r="A11" s="24"/>
      <c r="B11" s="25"/>
      <c r="C11" s="26"/>
      <c r="D11" s="27" t="s">
        <v>37</v>
      </c>
      <c r="E11" s="27"/>
      <c r="F11" s="27" t="s">
        <v>38</v>
      </c>
      <c r="G11" s="28" t="s">
        <v>39</v>
      </c>
      <c r="H11" s="29">
        <v>45782</v>
      </c>
      <c r="I11" s="71">
        <f>H11+1</f>
        <v>45783</v>
      </c>
      <c r="J11" s="29">
        <v>45782</v>
      </c>
      <c r="K11" s="71">
        <f>J11+1</f>
        <v>45783</v>
      </c>
      <c r="L11" s="71">
        <f>K11+2</f>
        <v>45785</v>
      </c>
      <c r="M11" s="71">
        <f>L11</f>
        <v>45785</v>
      </c>
      <c r="N11" s="71">
        <f>M11+1</f>
        <v>45786</v>
      </c>
      <c r="O11" s="71">
        <f>N11+2</f>
        <v>45788</v>
      </c>
      <c r="P11" s="99" t="s">
        <v>35</v>
      </c>
      <c r="Q11" s="99" t="s">
        <v>35</v>
      </c>
      <c r="R11" s="75" t="s">
        <v>40</v>
      </c>
      <c r="S11" s="71">
        <f>O11+11</f>
        <v>45799</v>
      </c>
      <c r="T11" s="71">
        <f>S11+3</f>
        <v>45802</v>
      </c>
      <c r="U11" s="99" t="s">
        <v>35</v>
      </c>
      <c r="V11" s="99" t="s">
        <v>35</v>
      </c>
      <c r="W11" s="29">
        <f>S11+13</f>
        <v>45812</v>
      </c>
      <c r="X11" s="29">
        <f>T11+13</f>
        <v>45815</v>
      </c>
      <c r="Y11" s="71">
        <f>X11+2</f>
        <v>45817</v>
      </c>
      <c r="Z11" s="89"/>
      <c r="AA11" s="90">
        <f>Y11-L11</f>
        <v>32</v>
      </c>
    </row>
    <row r="12" s="1" customFormat="1" ht="39.6" hidden="1" customHeight="1" spans="1:27">
      <c r="A12" s="24"/>
      <c r="B12" s="25"/>
      <c r="C12" s="26">
        <v>20</v>
      </c>
      <c r="D12" s="27" t="s">
        <v>41</v>
      </c>
      <c r="E12" s="27"/>
      <c r="F12" s="27" t="s">
        <v>42</v>
      </c>
      <c r="G12" s="28" t="s">
        <v>43</v>
      </c>
      <c r="H12" s="29">
        <v>45793</v>
      </c>
      <c r="I12" s="71">
        <f>H12+1</f>
        <v>45794</v>
      </c>
      <c r="J12" s="29">
        <v>45793</v>
      </c>
      <c r="K12" s="71">
        <f>J12+1</f>
        <v>45794</v>
      </c>
      <c r="L12" s="29">
        <f>K12+2</f>
        <v>45796</v>
      </c>
      <c r="M12" s="71">
        <f>L12+1</f>
        <v>45797</v>
      </c>
      <c r="N12" s="71">
        <f>M12+1</f>
        <v>45798</v>
      </c>
      <c r="O12" s="71">
        <f>N12+1</f>
        <v>45799</v>
      </c>
      <c r="P12" s="99" t="s">
        <v>35</v>
      </c>
      <c r="Q12" s="99" t="s">
        <v>35</v>
      </c>
      <c r="R12" s="75" t="s">
        <v>44</v>
      </c>
      <c r="S12" s="71">
        <f>O12+11</f>
        <v>45810</v>
      </c>
      <c r="T12" s="71">
        <f>S12+2</f>
        <v>45812</v>
      </c>
      <c r="U12" s="99" t="s">
        <v>35</v>
      </c>
      <c r="V12" s="99" t="s">
        <v>35</v>
      </c>
      <c r="W12" s="29">
        <f>S12+17</f>
        <v>45827</v>
      </c>
      <c r="X12" s="29">
        <f>T12+17</f>
        <v>45829</v>
      </c>
      <c r="Y12" s="71">
        <f>X12+1</f>
        <v>45830</v>
      </c>
      <c r="Z12" s="89"/>
      <c r="AA12" s="91">
        <f>X12-J12</f>
        <v>36</v>
      </c>
    </row>
    <row r="13" ht="39.95" customHeight="1" spans="1:28">
      <c r="A13" s="24"/>
      <c r="B13" s="30"/>
      <c r="C13" s="31">
        <v>39</v>
      </c>
      <c r="D13" s="27" t="s">
        <v>45</v>
      </c>
      <c r="E13" s="32"/>
      <c r="F13" s="27" t="s">
        <v>42</v>
      </c>
      <c r="G13" s="33" t="s">
        <v>46</v>
      </c>
      <c r="H13" s="99" t="s">
        <v>35</v>
      </c>
      <c r="I13" s="99" t="s">
        <v>35</v>
      </c>
      <c r="J13" s="37">
        <v>45924</v>
      </c>
      <c r="K13" s="37">
        <f>J13+1</f>
        <v>45925</v>
      </c>
      <c r="L13" s="37">
        <f>K13+2</f>
        <v>45927</v>
      </c>
      <c r="M13" s="37">
        <f>L13+1</f>
        <v>45928</v>
      </c>
      <c r="N13" s="37">
        <f>M13+8</f>
        <v>45936</v>
      </c>
      <c r="O13" s="37">
        <f>N13</f>
        <v>45936</v>
      </c>
      <c r="P13" s="99" t="s">
        <v>35</v>
      </c>
      <c r="Q13" s="99" t="s">
        <v>35</v>
      </c>
      <c r="R13" s="76" t="s">
        <v>47</v>
      </c>
      <c r="S13" s="42">
        <f>O13+13</f>
        <v>45949</v>
      </c>
      <c r="T13" s="42">
        <f>S13+2</f>
        <v>45951</v>
      </c>
      <c r="U13" s="99" t="s">
        <v>35</v>
      </c>
      <c r="V13" s="99" t="s">
        <v>35</v>
      </c>
      <c r="W13" s="99" t="s">
        <v>35</v>
      </c>
      <c r="X13" s="42">
        <f>J13+43</f>
        <v>45967</v>
      </c>
      <c r="Y13" s="42">
        <f>X13+2</f>
        <v>45969</v>
      </c>
      <c r="Z13" s="89"/>
      <c r="AA13" s="91">
        <f>X13-J13</f>
        <v>43</v>
      </c>
      <c r="AB13" s="92"/>
    </row>
    <row r="14" ht="39.95" customHeight="1" spans="1:28">
      <c r="A14" s="24"/>
      <c r="B14" s="30"/>
      <c r="C14" s="31"/>
      <c r="D14" s="35" t="s">
        <v>48</v>
      </c>
      <c r="E14" s="32"/>
      <c r="F14" s="27" t="s">
        <v>49</v>
      </c>
      <c r="G14" s="36" t="s">
        <v>50</v>
      </c>
      <c r="H14" s="37">
        <v>45924</v>
      </c>
      <c r="I14" s="37">
        <f>H14+3</f>
        <v>45927</v>
      </c>
      <c r="J14" s="37">
        <f>I14+2</f>
        <v>45929</v>
      </c>
      <c r="K14" s="37">
        <f>J14+1</f>
        <v>45930</v>
      </c>
      <c r="L14" s="37">
        <f>K14</f>
        <v>45930</v>
      </c>
      <c r="M14" s="37">
        <f>L14+3</f>
        <v>45933</v>
      </c>
      <c r="N14" s="37">
        <f>M14+5</f>
        <v>45938</v>
      </c>
      <c r="O14" s="37">
        <f>N14+1</f>
        <v>45939</v>
      </c>
      <c r="P14" s="37">
        <f>O14+5</f>
        <v>45944</v>
      </c>
      <c r="Q14" s="37">
        <f>P14</f>
        <v>45944</v>
      </c>
      <c r="R14" s="77" t="s">
        <v>51</v>
      </c>
      <c r="S14" s="78">
        <f>Q14+9</f>
        <v>45953</v>
      </c>
      <c r="T14" s="78">
        <f>S14+3</f>
        <v>45956</v>
      </c>
      <c r="U14" s="100" t="s">
        <v>52</v>
      </c>
      <c r="V14" s="79"/>
      <c r="W14" s="99" t="s">
        <v>35</v>
      </c>
      <c r="X14" s="99" t="s">
        <v>35</v>
      </c>
      <c r="Y14" s="99" t="s">
        <v>35</v>
      </c>
      <c r="Z14" s="89"/>
      <c r="AA14" s="91"/>
      <c r="AB14" s="92"/>
    </row>
    <row r="15" ht="39.95" customHeight="1" spans="1:28">
      <c r="A15" s="24"/>
      <c r="B15" s="30"/>
      <c r="C15" s="38">
        <v>40</v>
      </c>
      <c r="D15" s="39" t="s">
        <v>53</v>
      </c>
      <c r="E15" s="32"/>
      <c r="F15" s="27" t="s">
        <v>54</v>
      </c>
      <c r="G15" s="33" t="s">
        <v>55</v>
      </c>
      <c r="H15" s="99" t="s">
        <v>35</v>
      </c>
      <c r="I15" s="99" t="s">
        <v>35</v>
      </c>
      <c r="J15" s="37">
        <v>45929</v>
      </c>
      <c r="K15" s="37">
        <f>J15+1</f>
        <v>45930</v>
      </c>
      <c r="L15" s="37">
        <f>K15+1</f>
        <v>45931</v>
      </c>
      <c r="M15" s="37">
        <f>L15+1</f>
        <v>45932</v>
      </c>
      <c r="N15" s="37">
        <f>M15+4</f>
        <v>45936</v>
      </c>
      <c r="O15" s="37">
        <f>N15+1</f>
        <v>45937</v>
      </c>
      <c r="P15" s="99" t="s">
        <v>35</v>
      </c>
      <c r="Q15" s="99" t="s">
        <v>35</v>
      </c>
      <c r="R15" s="76" t="s">
        <v>56</v>
      </c>
      <c r="S15" s="42">
        <f>O15+17</f>
        <v>45954</v>
      </c>
      <c r="T15" s="42">
        <f>S15+2</f>
        <v>45956</v>
      </c>
      <c r="U15" s="99" t="s">
        <v>35</v>
      </c>
      <c r="V15" s="99" t="s">
        <v>35</v>
      </c>
      <c r="W15" s="99" t="s">
        <v>35</v>
      </c>
      <c r="X15" s="42">
        <f>J15+43</f>
        <v>45972</v>
      </c>
      <c r="Y15" s="42">
        <f>X15+3</f>
        <v>45975</v>
      </c>
      <c r="Z15" s="89"/>
      <c r="AA15" s="91">
        <f>X15-J15</f>
        <v>43</v>
      </c>
      <c r="AB15" s="92"/>
    </row>
    <row r="16" ht="39.95" customHeight="1" spans="1:28">
      <c r="A16" s="24"/>
      <c r="B16" s="30"/>
      <c r="C16" s="40"/>
      <c r="D16" s="35" t="s">
        <v>57</v>
      </c>
      <c r="E16" s="27"/>
      <c r="F16" s="27" t="s">
        <v>58</v>
      </c>
      <c r="G16" s="33" t="s">
        <v>59</v>
      </c>
      <c r="H16" s="37">
        <v>45931</v>
      </c>
      <c r="I16" s="37">
        <f>H16+3</f>
        <v>45934</v>
      </c>
      <c r="J16" s="37">
        <f>I16+1</f>
        <v>45935</v>
      </c>
      <c r="K16" s="37">
        <f>J16+2</f>
        <v>45937</v>
      </c>
      <c r="L16" s="37">
        <f>K16</f>
        <v>45937</v>
      </c>
      <c r="M16" s="37">
        <f>L16+2</f>
        <v>45939</v>
      </c>
      <c r="N16" s="37">
        <f>M16+2</f>
        <v>45941</v>
      </c>
      <c r="O16" s="37">
        <f>N16+3</f>
        <v>45944</v>
      </c>
      <c r="P16" s="37">
        <f>O16+5</f>
        <v>45949</v>
      </c>
      <c r="Q16" s="37">
        <f>P16</f>
        <v>45949</v>
      </c>
      <c r="R16" s="80" t="s">
        <v>60</v>
      </c>
      <c r="S16" s="42">
        <f>Q16+8</f>
        <v>45957</v>
      </c>
      <c r="T16" s="42">
        <f>S16+2</f>
        <v>45959</v>
      </c>
      <c r="U16" s="101" t="s">
        <v>52</v>
      </c>
      <c r="V16" s="81"/>
      <c r="W16" s="99" t="s">
        <v>35</v>
      </c>
      <c r="X16" s="99" t="s">
        <v>35</v>
      </c>
      <c r="Y16" s="99" t="s">
        <v>35</v>
      </c>
      <c r="Z16" s="89"/>
      <c r="AA16" s="91"/>
      <c r="AB16" s="92"/>
    </row>
    <row r="17" ht="39.95" customHeight="1" spans="1:28">
      <c r="A17" s="24"/>
      <c r="B17" s="30"/>
      <c r="C17" s="40">
        <v>41</v>
      </c>
      <c r="D17" s="41" t="s">
        <v>61</v>
      </c>
      <c r="E17" s="27"/>
      <c r="F17" s="27" t="s">
        <v>62</v>
      </c>
      <c r="G17" s="36" t="s">
        <v>63</v>
      </c>
      <c r="H17" s="37">
        <v>45941</v>
      </c>
      <c r="I17" s="37">
        <f>H17+1</f>
        <v>45942</v>
      </c>
      <c r="J17" s="37">
        <f>I17+1</f>
        <v>45943</v>
      </c>
      <c r="K17" s="37">
        <f>J17+2</f>
        <v>45945</v>
      </c>
      <c r="L17" s="37">
        <f>K17</f>
        <v>45945</v>
      </c>
      <c r="M17" s="37">
        <f>L17+1</f>
        <v>45946</v>
      </c>
      <c r="N17" s="37">
        <f>M17+2</f>
        <v>45948</v>
      </c>
      <c r="O17" s="37">
        <f>N17+1</f>
        <v>45949</v>
      </c>
      <c r="P17" s="42">
        <f>O17+4</f>
        <v>45953</v>
      </c>
      <c r="Q17" s="42">
        <f>P17+2</f>
        <v>45955</v>
      </c>
      <c r="R17" s="80" t="s">
        <v>64</v>
      </c>
      <c r="S17" s="42">
        <f>Q17+8</f>
        <v>45963</v>
      </c>
      <c r="T17" s="42">
        <f>S17+3</f>
        <v>45966</v>
      </c>
      <c r="U17" s="101" t="s">
        <v>52</v>
      </c>
      <c r="V17" s="81"/>
      <c r="W17" s="99" t="s">
        <v>35</v>
      </c>
      <c r="X17" s="99" t="s">
        <v>35</v>
      </c>
      <c r="Y17" s="99" t="s">
        <v>35</v>
      </c>
      <c r="Z17" s="89"/>
      <c r="AA17" s="91"/>
      <c r="AB17" s="92"/>
    </row>
    <row r="18" ht="39.95" customHeight="1" spans="1:28">
      <c r="A18" s="24"/>
      <c r="B18" s="30"/>
      <c r="C18" s="26">
        <v>42</v>
      </c>
      <c r="D18" s="39" t="s">
        <v>32</v>
      </c>
      <c r="E18" s="32"/>
      <c r="F18" s="27" t="s">
        <v>33</v>
      </c>
      <c r="G18" s="33" t="s">
        <v>63</v>
      </c>
      <c r="H18" s="99" t="s">
        <v>35</v>
      </c>
      <c r="I18" s="99" t="s">
        <v>35</v>
      </c>
      <c r="J18" s="42">
        <v>45945</v>
      </c>
      <c r="K18" s="42">
        <f>J18</f>
        <v>45945</v>
      </c>
      <c r="L18" s="42">
        <f>K18+1</f>
        <v>45946</v>
      </c>
      <c r="M18" s="42">
        <f>L18+1</f>
        <v>45947</v>
      </c>
      <c r="N18" s="42">
        <f>M18+2</f>
        <v>45949</v>
      </c>
      <c r="O18" s="42">
        <f>N18+1</f>
        <v>45950</v>
      </c>
      <c r="P18" s="99" t="s">
        <v>35</v>
      </c>
      <c r="Q18" s="99" t="s">
        <v>35</v>
      </c>
      <c r="R18" s="76" t="s">
        <v>65</v>
      </c>
      <c r="S18" s="42">
        <f>O18+17</f>
        <v>45967</v>
      </c>
      <c r="T18" s="42">
        <f>S18+2</f>
        <v>45969</v>
      </c>
      <c r="U18" s="99" t="s">
        <v>35</v>
      </c>
      <c r="V18" s="99" t="s">
        <v>35</v>
      </c>
      <c r="W18" s="99" t="s">
        <v>35</v>
      </c>
      <c r="X18" s="42">
        <f>T18+16</f>
        <v>45985</v>
      </c>
      <c r="Y18" s="42">
        <f>X18+2</f>
        <v>45987</v>
      </c>
      <c r="Z18" s="89"/>
      <c r="AA18" s="91">
        <f>X18-J18</f>
        <v>40</v>
      </c>
      <c r="AB18" s="92"/>
    </row>
    <row r="19" ht="45" hidden="1" customHeight="1" spans="1:27">
      <c r="A19" s="24"/>
      <c r="B19" s="30"/>
      <c r="C19" s="31">
        <v>43</v>
      </c>
      <c r="D19" s="39" t="s">
        <v>41</v>
      </c>
      <c r="E19" s="27"/>
      <c r="F19" s="27" t="s">
        <v>42</v>
      </c>
      <c r="G19" s="28" t="s">
        <v>66</v>
      </c>
      <c r="H19" s="42" t="e">
        <f>#REF!</f>
        <v>#REF!</v>
      </c>
      <c r="I19" s="42" t="e">
        <f>H19</f>
        <v>#REF!</v>
      </c>
      <c r="J19" s="42" t="e">
        <f>#REF!</f>
        <v>#REF!</v>
      </c>
      <c r="K19" s="42" t="e">
        <f>J19</f>
        <v>#REF!</v>
      </c>
      <c r="L19" s="42" t="e">
        <f>K19+2</f>
        <v>#REF!</v>
      </c>
      <c r="M19" s="42" t="e">
        <f>L19</f>
        <v>#REF!</v>
      </c>
      <c r="N19" s="42" t="e">
        <f>M19+1</f>
        <v>#REF!</v>
      </c>
      <c r="O19" s="42" t="e">
        <f>N19+1</f>
        <v>#REF!</v>
      </c>
      <c r="P19" s="99" t="s">
        <v>35</v>
      </c>
      <c r="Q19" s="99" t="s">
        <v>35</v>
      </c>
      <c r="R19" s="75" t="s">
        <v>67</v>
      </c>
      <c r="S19" s="42" t="e">
        <f>O19+14</f>
        <v>#REF!</v>
      </c>
      <c r="T19" s="42" t="e">
        <f>S19+2</f>
        <v>#REF!</v>
      </c>
      <c r="U19" s="99" t="s">
        <v>35</v>
      </c>
      <c r="V19" s="99" t="s">
        <v>35</v>
      </c>
      <c r="W19" s="42" t="e">
        <f>S19+15</f>
        <v>#REF!</v>
      </c>
      <c r="X19" s="42" t="e">
        <f>T19+15</f>
        <v>#REF!</v>
      </c>
      <c r="Y19" s="42" t="e">
        <f>X19+2</f>
        <v>#REF!</v>
      </c>
      <c r="Z19" s="89"/>
      <c r="AA19" s="91" t="e">
        <f>X19-J19</f>
        <v>#REF!</v>
      </c>
    </row>
    <row r="20" ht="39.95" customHeight="1" spans="1:28">
      <c r="A20" s="24"/>
      <c r="B20" s="30"/>
      <c r="C20" s="26">
        <v>43</v>
      </c>
      <c r="D20" s="39" t="s">
        <v>68</v>
      </c>
      <c r="E20" s="32"/>
      <c r="F20" s="27" t="s">
        <v>42</v>
      </c>
      <c r="G20" s="33" t="s">
        <v>69</v>
      </c>
      <c r="H20" s="99" t="s">
        <v>35</v>
      </c>
      <c r="I20" s="99" t="s">
        <v>35</v>
      </c>
      <c r="J20" s="42">
        <v>45955</v>
      </c>
      <c r="K20" s="42">
        <f>J20+1</f>
        <v>45956</v>
      </c>
      <c r="L20" s="42">
        <f>K20+1</f>
        <v>45957</v>
      </c>
      <c r="M20" s="42">
        <f>L20</f>
        <v>45957</v>
      </c>
      <c r="N20" s="42">
        <f>M20+3</f>
        <v>45960</v>
      </c>
      <c r="O20" s="42">
        <f>N20+1</f>
        <v>45961</v>
      </c>
      <c r="P20" s="99" t="s">
        <v>35</v>
      </c>
      <c r="Q20" s="99" t="s">
        <v>35</v>
      </c>
      <c r="R20" s="76" t="s">
        <v>70</v>
      </c>
      <c r="S20" s="42">
        <f>O20+17</f>
        <v>45978</v>
      </c>
      <c r="T20" s="42">
        <f>S20+1</f>
        <v>45979</v>
      </c>
      <c r="U20" s="99" t="s">
        <v>35</v>
      </c>
      <c r="V20" s="99" t="s">
        <v>35</v>
      </c>
      <c r="W20" s="99" t="s">
        <v>35</v>
      </c>
      <c r="X20" s="42">
        <f>J20+43</f>
        <v>45998</v>
      </c>
      <c r="Y20" s="42">
        <f>X20+2</f>
        <v>46000</v>
      </c>
      <c r="Z20" s="89"/>
      <c r="AA20" s="91">
        <f>X20-J20</f>
        <v>43</v>
      </c>
      <c r="AB20" s="92"/>
    </row>
    <row r="21" ht="39.95" customHeight="1" spans="1:28">
      <c r="A21" s="24"/>
      <c r="B21" s="30"/>
      <c r="C21" s="38">
        <v>44</v>
      </c>
      <c r="D21" s="39" t="s">
        <v>71</v>
      </c>
      <c r="E21" s="32"/>
      <c r="F21" s="27" t="s">
        <v>72</v>
      </c>
      <c r="G21" s="33" t="s">
        <v>73</v>
      </c>
      <c r="H21" s="99" t="s">
        <v>35</v>
      </c>
      <c r="I21" s="99" t="s">
        <v>35</v>
      </c>
      <c r="J21" s="42">
        <v>45959</v>
      </c>
      <c r="K21" s="42">
        <v>45960</v>
      </c>
      <c r="L21" s="42">
        <v>45961</v>
      </c>
      <c r="M21" s="42">
        <f>L21</f>
        <v>45961</v>
      </c>
      <c r="N21" s="42">
        <f>M21+2</f>
        <v>45963</v>
      </c>
      <c r="O21" s="42">
        <f>N21+1</f>
        <v>45964</v>
      </c>
      <c r="P21" s="99" t="s">
        <v>35</v>
      </c>
      <c r="Q21" s="99" t="s">
        <v>35</v>
      </c>
      <c r="R21" s="76" t="s">
        <v>74</v>
      </c>
      <c r="S21" s="42">
        <f>O21+18</f>
        <v>45982</v>
      </c>
      <c r="T21" s="42">
        <f>S21+1</f>
        <v>45983</v>
      </c>
      <c r="U21" s="34"/>
      <c r="V21" s="34"/>
      <c r="W21" s="34"/>
      <c r="X21" s="42">
        <f>J21+39</f>
        <v>45998</v>
      </c>
      <c r="Y21" s="42">
        <f>X21+2</f>
        <v>46000</v>
      </c>
      <c r="Z21" s="93" t="s">
        <v>75</v>
      </c>
      <c r="AA21" s="91">
        <f>X21-J21</f>
        <v>39</v>
      </c>
      <c r="AB21" s="92"/>
    </row>
    <row r="22" ht="39.95" customHeight="1" spans="1:28">
      <c r="A22" s="24"/>
      <c r="B22" s="30"/>
      <c r="C22" s="26">
        <v>45</v>
      </c>
      <c r="D22" s="27" t="s">
        <v>45</v>
      </c>
      <c r="E22" s="32"/>
      <c r="F22" s="27" t="s">
        <v>42</v>
      </c>
      <c r="G22" s="33" t="s">
        <v>76</v>
      </c>
      <c r="H22" s="99" t="s">
        <v>35</v>
      </c>
      <c r="I22" s="99" t="s">
        <v>35</v>
      </c>
      <c r="J22" s="42">
        <v>45967</v>
      </c>
      <c r="K22" s="42">
        <f>J22+1</f>
        <v>45968</v>
      </c>
      <c r="L22" s="42">
        <f>K22+1</f>
        <v>45969</v>
      </c>
      <c r="M22" s="42">
        <f>L22+1</f>
        <v>45970</v>
      </c>
      <c r="N22" s="42">
        <f>M22+2</f>
        <v>45972</v>
      </c>
      <c r="O22" s="42">
        <f>N22</f>
        <v>45972</v>
      </c>
      <c r="P22" s="99" t="s">
        <v>35</v>
      </c>
      <c r="Q22" s="99" t="s">
        <v>35</v>
      </c>
      <c r="R22" s="76" t="s">
        <v>77</v>
      </c>
      <c r="S22" s="42">
        <f>O22+15</f>
        <v>45987</v>
      </c>
      <c r="T22" s="42">
        <f>S22+2</f>
        <v>45989</v>
      </c>
      <c r="U22" s="99" t="s">
        <v>35</v>
      </c>
      <c r="V22" s="99" t="s">
        <v>35</v>
      </c>
      <c r="W22" s="99" t="s">
        <v>35</v>
      </c>
      <c r="X22" s="42">
        <f>J22+39</f>
        <v>46006</v>
      </c>
      <c r="Y22" s="42">
        <f>X22+3</f>
        <v>46009</v>
      </c>
      <c r="Z22" s="89"/>
      <c r="AA22" s="91">
        <f>X22-J22</f>
        <v>39</v>
      </c>
      <c r="AB22" s="92"/>
    </row>
    <row r="23" ht="39.95" customHeight="1" spans="1:28">
      <c r="A23" s="24"/>
      <c r="B23" s="30"/>
      <c r="C23" s="26">
        <v>46</v>
      </c>
      <c r="D23" s="39" t="s">
        <v>53</v>
      </c>
      <c r="E23" s="32"/>
      <c r="F23" s="27" t="s">
        <v>54</v>
      </c>
      <c r="G23" s="33" t="s">
        <v>78</v>
      </c>
      <c r="H23" s="99" t="s">
        <v>35</v>
      </c>
      <c r="I23" s="99" t="s">
        <v>35</v>
      </c>
      <c r="J23" s="42">
        <v>45972</v>
      </c>
      <c r="K23" s="42">
        <f>J23+2</f>
        <v>45974</v>
      </c>
      <c r="L23" s="42">
        <f>K23+1</f>
        <v>45975</v>
      </c>
      <c r="M23" s="42">
        <f>L23+1</f>
        <v>45976</v>
      </c>
      <c r="N23" s="42">
        <f>M23+2</f>
        <v>45978</v>
      </c>
      <c r="O23" s="42">
        <f>N23+1</f>
        <v>45979</v>
      </c>
      <c r="P23" s="99" t="s">
        <v>35</v>
      </c>
      <c r="Q23" s="99" t="s">
        <v>35</v>
      </c>
      <c r="R23" s="76" t="s">
        <v>79</v>
      </c>
      <c r="S23" s="42">
        <f>O23+15</f>
        <v>45994</v>
      </c>
      <c r="T23" s="42">
        <f>S23+1</f>
        <v>45995</v>
      </c>
      <c r="U23" s="99" t="s">
        <v>35</v>
      </c>
      <c r="V23" s="99" t="s">
        <v>35</v>
      </c>
      <c r="W23" s="99" t="s">
        <v>35</v>
      </c>
      <c r="X23" s="42">
        <f>J23+40</f>
        <v>46012</v>
      </c>
      <c r="Y23" s="42">
        <f>X23+3</f>
        <v>46015</v>
      </c>
      <c r="Z23" s="89"/>
      <c r="AA23" s="91">
        <f>X23-J23</f>
        <v>40</v>
      </c>
      <c r="AB23" s="92"/>
    </row>
    <row r="24" ht="39.95" customHeight="1" spans="1:28">
      <c r="A24" s="24"/>
      <c r="B24" s="30"/>
      <c r="C24" s="26">
        <v>47</v>
      </c>
      <c r="D24" s="39" t="s">
        <v>80</v>
      </c>
      <c r="E24" s="32"/>
      <c r="F24" s="27" t="s">
        <v>72</v>
      </c>
      <c r="G24" s="33" t="s">
        <v>73</v>
      </c>
      <c r="H24" s="99" t="s">
        <v>35</v>
      </c>
      <c r="I24" s="99" t="s">
        <v>35</v>
      </c>
      <c r="J24" s="42">
        <v>45977</v>
      </c>
      <c r="K24" s="42">
        <f>J24+2</f>
        <v>45979</v>
      </c>
      <c r="L24" s="42">
        <f>K24+1</f>
        <v>45980</v>
      </c>
      <c r="M24" s="42">
        <f>L24+1</f>
        <v>45981</v>
      </c>
      <c r="N24" s="42">
        <f>M24+2</f>
        <v>45983</v>
      </c>
      <c r="O24" s="42">
        <f>N24+1</f>
        <v>45984</v>
      </c>
      <c r="P24" s="99" t="s">
        <v>35</v>
      </c>
      <c r="Q24" s="99" t="s">
        <v>35</v>
      </c>
      <c r="R24" s="76" t="s">
        <v>74</v>
      </c>
      <c r="S24" s="42">
        <f>O24+15</f>
        <v>45999</v>
      </c>
      <c r="T24" s="42">
        <f>S24+1</f>
        <v>46000</v>
      </c>
      <c r="U24" s="34"/>
      <c r="V24" s="34"/>
      <c r="W24" s="34"/>
      <c r="X24" s="42">
        <f>J24+42</f>
        <v>46019</v>
      </c>
      <c r="Y24" s="42">
        <f>X24+3</f>
        <v>46022</v>
      </c>
      <c r="Z24" s="93" t="s">
        <v>75</v>
      </c>
      <c r="AA24" s="91">
        <f>X24-J24</f>
        <v>42</v>
      </c>
      <c r="AB24" s="92"/>
    </row>
    <row r="25" ht="39.95" customHeight="1" spans="1:28">
      <c r="A25" s="24"/>
      <c r="B25" s="30"/>
      <c r="C25" s="26">
        <v>48</v>
      </c>
      <c r="D25" s="39" t="s">
        <v>32</v>
      </c>
      <c r="E25" s="32"/>
      <c r="F25" s="27" t="s">
        <v>33</v>
      </c>
      <c r="G25" s="33" t="s">
        <v>81</v>
      </c>
      <c r="H25" s="99" t="s">
        <v>35</v>
      </c>
      <c r="I25" s="99" t="s">
        <v>35</v>
      </c>
      <c r="J25" s="42">
        <v>45985</v>
      </c>
      <c r="K25" s="42">
        <f>J25+1</f>
        <v>45986</v>
      </c>
      <c r="L25" s="42">
        <f>K25+1</f>
        <v>45987</v>
      </c>
      <c r="M25" s="42">
        <f>L25</f>
        <v>45987</v>
      </c>
      <c r="N25" s="42">
        <f>M25+2</f>
        <v>45989</v>
      </c>
      <c r="O25" s="42">
        <f>N25+1</f>
        <v>45990</v>
      </c>
      <c r="P25" s="99" t="s">
        <v>35</v>
      </c>
      <c r="Q25" s="99" t="s">
        <v>35</v>
      </c>
      <c r="R25" s="76" t="s">
        <v>82</v>
      </c>
      <c r="S25" s="42">
        <f>O25+18</f>
        <v>46008</v>
      </c>
      <c r="T25" s="42">
        <f>S25+2</f>
        <v>46010</v>
      </c>
      <c r="U25" s="99" t="s">
        <v>35</v>
      </c>
      <c r="V25" s="99" t="s">
        <v>35</v>
      </c>
      <c r="W25" s="99" t="s">
        <v>35</v>
      </c>
      <c r="X25" s="42">
        <f>J25+45</f>
        <v>46030</v>
      </c>
      <c r="Y25" s="42">
        <f>X25+2</f>
        <v>46032</v>
      </c>
      <c r="Z25" s="89"/>
      <c r="AA25" s="91">
        <f>X25-J25</f>
        <v>45</v>
      </c>
      <c r="AB25" s="92"/>
    </row>
    <row r="26" customFormat="1" ht="39.95" customHeight="1" spans="1:28">
      <c r="A26" s="24"/>
      <c r="B26" s="30"/>
      <c r="C26" s="31">
        <v>50</v>
      </c>
      <c r="D26" s="39" t="s">
        <v>68</v>
      </c>
      <c r="E26" s="32"/>
      <c r="F26" s="27" t="s">
        <v>42</v>
      </c>
      <c r="G26" s="33" t="s">
        <v>83</v>
      </c>
      <c r="H26" s="99" t="s">
        <v>35</v>
      </c>
      <c r="I26" s="99" t="s">
        <v>35</v>
      </c>
      <c r="J26" s="42">
        <v>45998</v>
      </c>
      <c r="K26" s="42">
        <f>J26+1</f>
        <v>45999</v>
      </c>
      <c r="L26" s="42">
        <f>K26+1</f>
        <v>46000</v>
      </c>
      <c r="M26" s="42">
        <f>L26</f>
        <v>46000</v>
      </c>
      <c r="N26" s="42">
        <f>M26+2</f>
        <v>46002</v>
      </c>
      <c r="O26" s="42">
        <f>N26+1</f>
        <v>46003</v>
      </c>
      <c r="P26" s="99" t="s">
        <v>35</v>
      </c>
      <c r="Q26" s="99" t="s">
        <v>35</v>
      </c>
      <c r="R26" s="76" t="s">
        <v>84</v>
      </c>
      <c r="S26" s="42">
        <f>O26+18</f>
        <v>46021</v>
      </c>
      <c r="T26" s="42">
        <f>S26+1</f>
        <v>46022</v>
      </c>
      <c r="U26" s="99" t="s">
        <v>35</v>
      </c>
      <c r="V26" s="99" t="s">
        <v>35</v>
      </c>
      <c r="W26" s="99" t="s">
        <v>35</v>
      </c>
      <c r="X26" s="42">
        <f>J26+43</f>
        <v>46041</v>
      </c>
      <c r="Y26" s="42">
        <f>X26+2</f>
        <v>46043</v>
      </c>
      <c r="Z26" s="89"/>
      <c r="AA26" s="91">
        <f>X26-J26</f>
        <v>43</v>
      </c>
      <c r="AB26" s="92"/>
    </row>
    <row r="27" customFormat="1" ht="39.95" customHeight="1" spans="1:28">
      <c r="A27" s="24"/>
      <c r="B27" s="30"/>
      <c r="C27" s="31"/>
      <c r="D27" s="39" t="s">
        <v>71</v>
      </c>
      <c r="E27" s="32"/>
      <c r="F27" s="27" t="s">
        <v>72</v>
      </c>
      <c r="G27" s="33" t="s">
        <v>85</v>
      </c>
      <c r="H27" s="99" t="s">
        <v>35</v>
      </c>
      <c r="I27" s="99" t="s">
        <v>35</v>
      </c>
      <c r="J27" s="42">
        <v>45998</v>
      </c>
      <c r="K27" s="42">
        <f>J27+1</f>
        <v>45999</v>
      </c>
      <c r="L27" s="42">
        <f>K27+1</f>
        <v>46000</v>
      </c>
      <c r="M27" s="42">
        <f>L27</f>
        <v>46000</v>
      </c>
      <c r="N27" s="42">
        <f>M27+2</f>
        <v>46002</v>
      </c>
      <c r="O27" s="42">
        <f>N27+1</f>
        <v>46003</v>
      </c>
      <c r="P27" s="99" t="s">
        <v>35</v>
      </c>
      <c r="Q27" s="99" t="s">
        <v>35</v>
      </c>
      <c r="R27" s="76" t="s">
        <v>86</v>
      </c>
      <c r="S27" s="42">
        <f>O27+18</f>
        <v>46021</v>
      </c>
      <c r="T27" s="42">
        <f>S27+1</f>
        <v>46022</v>
      </c>
      <c r="U27" s="99" t="s">
        <v>35</v>
      </c>
      <c r="V27" s="99" t="s">
        <v>35</v>
      </c>
      <c r="W27" s="99" t="s">
        <v>35</v>
      </c>
      <c r="X27" s="42">
        <f>J27+39</f>
        <v>46037</v>
      </c>
      <c r="Y27" s="42">
        <f>X27+2</f>
        <v>46039</v>
      </c>
      <c r="Z27" s="94"/>
      <c r="AA27" s="91">
        <f>X27-J27</f>
        <v>39</v>
      </c>
      <c r="AB27" s="92"/>
    </row>
    <row r="28" customFormat="1" ht="39.95" customHeight="1" spans="1:28">
      <c r="A28" s="24"/>
      <c r="B28" s="30"/>
      <c r="C28" s="26">
        <v>51</v>
      </c>
      <c r="D28" s="27" t="s">
        <v>45</v>
      </c>
      <c r="E28" s="32"/>
      <c r="F28" s="27" t="s">
        <v>42</v>
      </c>
      <c r="G28" s="33" t="s">
        <v>87</v>
      </c>
      <c r="H28" s="99" t="s">
        <v>35</v>
      </c>
      <c r="I28" s="99" t="s">
        <v>35</v>
      </c>
      <c r="J28" s="42">
        <v>46006</v>
      </c>
      <c r="K28" s="42">
        <f>J28+1</f>
        <v>46007</v>
      </c>
      <c r="L28" s="42">
        <f>K28+2</f>
        <v>46009</v>
      </c>
      <c r="M28" s="42">
        <f>L28</f>
        <v>46009</v>
      </c>
      <c r="N28" s="42">
        <f>M28+2</f>
        <v>46011</v>
      </c>
      <c r="O28" s="42">
        <f>N28</f>
        <v>46011</v>
      </c>
      <c r="P28" s="99" t="s">
        <v>35</v>
      </c>
      <c r="Q28" s="99" t="s">
        <v>35</v>
      </c>
      <c r="R28" s="76" t="s">
        <v>88</v>
      </c>
      <c r="S28" s="42">
        <f>O28+12</f>
        <v>46023</v>
      </c>
      <c r="T28" s="42">
        <f>S28+1</f>
        <v>46024</v>
      </c>
      <c r="U28" s="99" t="s">
        <v>35</v>
      </c>
      <c r="V28" s="99" t="s">
        <v>35</v>
      </c>
      <c r="W28" s="99" t="s">
        <v>35</v>
      </c>
      <c r="X28" s="42">
        <f>J28+39</f>
        <v>46045</v>
      </c>
      <c r="Y28" s="42">
        <f>X28+3</f>
        <v>46048</v>
      </c>
      <c r="Z28" s="89"/>
      <c r="AA28" s="91">
        <f>X28-J28</f>
        <v>39</v>
      </c>
      <c r="AB28" s="92"/>
    </row>
    <row r="29" customFormat="1" ht="39.95" customHeight="1" spans="1:28">
      <c r="A29" s="24"/>
      <c r="B29" s="30"/>
      <c r="C29" s="26">
        <v>52</v>
      </c>
      <c r="D29" s="39" t="s">
        <v>53</v>
      </c>
      <c r="E29" s="32"/>
      <c r="F29" s="27" t="s">
        <v>54</v>
      </c>
      <c r="G29" s="33" t="s">
        <v>63</v>
      </c>
      <c r="H29" s="99" t="s">
        <v>35</v>
      </c>
      <c r="I29" s="99" t="s">
        <v>35</v>
      </c>
      <c r="J29" s="42">
        <v>46012</v>
      </c>
      <c r="K29" s="42">
        <f>J29+2</f>
        <v>46014</v>
      </c>
      <c r="L29" s="42">
        <f>K29+1</f>
        <v>46015</v>
      </c>
      <c r="M29" s="42">
        <f>L29+1</f>
        <v>46016</v>
      </c>
      <c r="N29" s="42">
        <f>M29+2</f>
        <v>46018</v>
      </c>
      <c r="O29" s="42">
        <f>N29+1</f>
        <v>46019</v>
      </c>
      <c r="P29" s="99" t="s">
        <v>35</v>
      </c>
      <c r="Q29" s="99" t="s">
        <v>35</v>
      </c>
      <c r="R29" s="76" t="s">
        <v>89</v>
      </c>
      <c r="S29" s="42">
        <f>O29+15</f>
        <v>46034</v>
      </c>
      <c r="T29" s="42">
        <f>S29+1</f>
        <v>46035</v>
      </c>
      <c r="U29" s="99" t="s">
        <v>35</v>
      </c>
      <c r="V29" s="99" t="s">
        <v>35</v>
      </c>
      <c r="W29" s="99" t="s">
        <v>35</v>
      </c>
      <c r="X29" s="42">
        <f>J29+40</f>
        <v>46052</v>
      </c>
      <c r="Y29" s="42">
        <f>X29+3</f>
        <v>46055</v>
      </c>
      <c r="Z29" s="89"/>
      <c r="AA29" s="91">
        <f>X29-J29</f>
        <v>40</v>
      </c>
      <c r="AB29" s="92"/>
    </row>
    <row r="30" customFormat="1" ht="39.95" customHeight="1" spans="1:28">
      <c r="A30" s="24"/>
      <c r="B30" s="30"/>
      <c r="C30" s="38">
        <v>53</v>
      </c>
      <c r="D30" s="39" t="s">
        <v>80</v>
      </c>
      <c r="E30" s="32"/>
      <c r="F30" s="27" t="s">
        <v>72</v>
      </c>
      <c r="G30" s="33" t="s">
        <v>85</v>
      </c>
      <c r="H30" s="99" t="s">
        <v>35</v>
      </c>
      <c r="I30" s="99" t="s">
        <v>35</v>
      </c>
      <c r="J30" s="42">
        <v>46019</v>
      </c>
      <c r="K30" s="42">
        <f>J30+2</f>
        <v>46021</v>
      </c>
      <c r="L30" s="42">
        <f>K30+1</f>
        <v>46022</v>
      </c>
      <c r="M30" s="42">
        <f>L30+1</f>
        <v>46023</v>
      </c>
      <c r="N30" s="42">
        <f>M30+2</f>
        <v>46025</v>
      </c>
      <c r="O30" s="42">
        <f>N30+1</f>
        <v>46026</v>
      </c>
      <c r="P30" s="99" t="s">
        <v>35</v>
      </c>
      <c r="Q30" s="99" t="s">
        <v>35</v>
      </c>
      <c r="R30" s="76" t="s">
        <v>86</v>
      </c>
      <c r="S30" s="42">
        <f>O30+15</f>
        <v>46041</v>
      </c>
      <c r="T30" s="42">
        <f>S30+1</f>
        <v>46042</v>
      </c>
      <c r="U30" s="34"/>
      <c r="V30" s="34"/>
      <c r="W30" s="34"/>
      <c r="X30" s="42">
        <f>J30+42</f>
        <v>46061</v>
      </c>
      <c r="Y30" s="42">
        <f>X30+3</f>
        <v>46064</v>
      </c>
      <c r="Z30" s="89"/>
      <c r="AA30" s="91">
        <f>X30-J30</f>
        <v>42</v>
      </c>
      <c r="AB30" s="92"/>
    </row>
    <row r="31" customFormat="1" ht="39.95" customHeight="1" spans="1:28">
      <c r="A31" s="24"/>
      <c r="B31" s="30"/>
      <c r="C31" s="26">
        <v>1</v>
      </c>
      <c r="D31" s="39" t="s">
        <v>32</v>
      </c>
      <c r="E31" s="32"/>
      <c r="F31" s="27" t="s">
        <v>33</v>
      </c>
      <c r="G31" s="33" t="s">
        <v>90</v>
      </c>
      <c r="H31" s="99" t="s">
        <v>35</v>
      </c>
      <c r="I31" s="99" t="s">
        <v>35</v>
      </c>
      <c r="J31" s="42">
        <v>46030</v>
      </c>
      <c r="K31" s="42">
        <f>J31+1</f>
        <v>46031</v>
      </c>
      <c r="L31" s="42">
        <f>K31+1</f>
        <v>46032</v>
      </c>
      <c r="M31" s="42">
        <f>L31</f>
        <v>46032</v>
      </c>
      <c r="N31" s="42">
        <f>M31+2</f>
        <v>46034</v>
      </c>
      <c r="O31" s="42">
        <f>N31+1</f>
        <v>46035</v>
      </c>
      <c r="P31" s="99" t="s">
        <v>35</v>
      </c>
      <c r="Q31" s="99" t="s">
        <v>35</v>
      </c>
      <c r="R31" s="76" t="s">
        <v>91</v>
      </c>
      <c r="S31" s="42">
        <f>O31+18</f>
        <v>46053</v>
      </c>
      <c r="T31" s="42">
        <f>S31+2</f>
        <v>46055</v>
      </c>
      <c r="U31" s="99" t="s">
        <v>35</v>
      </c>
      <c r="V31" s="99" t="s">
        <v>35</v>
      </c>
      <c r="W31" s="99" t="s">
        <v>35</v>
      </c>
      <c r="X31" s="42">
        <f>J31+45</f>
        <v>46075</v>
      </c>
      <c r="Y31" s="42">
        <f>X31+2</f>
        <v>46077</v>
      </c>
      <c r="Z31" s="89"/>
      <c r="AA31" s="91">
        <f>X31-J31</f>
        <v>45</v>
      </c>
      <c r="AB31" s="92"/>
    </row>
    <row r="32" s="2" customFormat="1" ht="39.95" customHeight="1" spans="1:28">
      <c r="A32" s="43"/>
      <c r="B32" s="44"/>
      <c r="C32" s="45"/>
      <c r="D32" s="46"/>
      <c r="E32" s="47"/>
      <c r="F32" s="46"/>
      <c r="G32" s="46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82"/>
      <c r="S32" s="48"/>
      <c r="T32" s="48"/>
      <c r="U32" s="48"/>
      <c r="V32" s="48"/>
      <c r="W32" s="48"/>
      <c r="X32" s="48"/>
      <c r="Y32" s="48"/>
      <c r="Z32" s="95"/>
      <c r="AA32" s="96"/>
      <c r="AB32" s="97"/>
    </row>
    <row r="33" s="2" customFormat="1" ht="39.95" customHeight="1" spans="1:28">
      <c r="A33" s="43"/>
      <c r="B33" s="44"/>
      <c r="C33" s="45"/>
      <c r="D33" s="46"/>
      <c r="E33" s="47"/>
      <c r="F33" s="46"/>
      <c r="G33" s="46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82"/>
      <c r="S33" s="48"/>
      <c r="T33" s="48"/>
      <c r="U33" s="48"/>
      <c r="V33" s="48"/>
      <c r="W33" s="48"/>
      <c r="X33" s="48"/>
      <c r="Y33" s="48"/>
      <c r="Z33" s="95"/>
      <c r="AA33" s="96"/>
      <c r="AB33" s="97"/>
    </row>
    <row r="34" s="2" customFormat="1" ht="39.95" customHeight="1" spans="1:28">
      <c r="A34" s="43"/>
      <c r="B34" s="44"/>
      <c r="C34" s="45"/>
      <c r="D34" s="46"/>
      <c r="E34" s="47"/>
      <c r="F34" s="46"/>
      <c r="G34" s="46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82"/>
      <c r="S34" s="48"/>
      <c r="T34" s="48"/>
      <c r="U34" s="48"/>
      <c r="V34" s="48"/>
      <c r="W34" s="48"/>
      <c r="X34" s="48"/>
      <c r="Y34" s="48"/>
      <c r="Z34" s="95"/>
      <c r="AA34" s="96"/>
      <c r="AB34" s="97"/>
    </row>
    <row r="35" s="1" customFormat="1" ht="14.1" customHeight="1" spans="1:27">
      <c r="A35" s="24"/>
      <c r="B35" s="25"/>
      <c r="C35" s="49"/>
      <c r="D35" s="50"/>
      <c r="E35" s="50"/>
      <c r="F35" s="51"/>
      <c r="G35" s="51"/>
      <c r="H35" s="52"/>
      <c r="I35" s="72"/>
      <c r="J35" s="52"/>
      <c r="K35" s="72"/>
      <c r="L35" s="73"/>
      <c r="M35" s="52"/>
      <c r="N35" s="72"/>
      <c r="O35" s="72"/>
      <c r="P35" s="52"/>
      <c r="Q35" s="52"/>
      <c r="R35" s="83"/>
      <c r="S35" s="73"/>
      <c r="T35" s="52"/>
      <c r="U35" s="73"/>
      <c r="V35" s="73"/>
      <c r="W35" s="52"/>
      <c r="X35" s="52"/>
      <c r="Y35" s="52"/>
      <c r="Z35" s="89"/>
      <c r="AA35" s="98"/>
    </row>
    <row r="36" s="1" customFormat="1" ht="24.6" customHeight="1" spans="1:26">
      <c r="A36" s="24"/>
      <c r="B36" s="25"/>
      <c r="C36" s="53"/>
      <c r="D36" s="54" t="s">
        <v>92</v>
      </c>
      <c r="E36" s="55"/>
      <c r="F36" s="55"/>
      <c r="G36" s="56"/>
      <c r="H36" s="57"/>
      <c r="I36" s="72"/>
      <c r="J36" s="57"/>
      <c r="K36" s="72"/>
      <c r="L36" s="73"/>
      <c r="M36" s="52"/>
      <c r="N36" s="72"/>
      <c r="O36" s="72"/>
      <c r="P36" s="52"/>
      <c r="Q36" s="52"/>
      <c r="R36" s="83"/>
      <c r="S36" s="73"/>
      <c r="T36" s="52"/>
      <c r="U36" s="73"/>
      <c r="V36" s="73"/>
      <c r="W36" s="52"/>
      <c r="X36" s="52"/>
      <c r="Y36" s="52"/>
      <c r="Z36" s="89"/>
    </row>
    <row r="37" s="1" customFormat="1" ht="24.6" customHeight="1" spans="1:26">
      <c r="A37" s="24"/>
      <c r="B37" s="25"/>
      <c r="C37" s="49"/>
      <c r="D37" s="58" t="s">
        <v>93</v>
      </c>
      <c r="E37" s="50"/>
      <c r="F37" s="51"/>
      <c r="G37" s="51"/>
      <c r="H37" s="52"/>
      <c r="I37" s="72"/>
      <c r="J37" s="52"/>
      <c r="K37" s="72"/>
      <c r="L37" s="73"/>
      <c r="M37" s="52"/>
      <c r="N37" s="72"/>
      <c r="O37" s="72"/>
      <c r="P37" s="52"/>
      <c r="Q37" s="52"/>
      <c r="R37" s="83"/>
      <c r="S37" s="73"/>
      <c r="T37" s="52"/>
      <c r="U37" s="73"/>
      <c r="V37" s="73"/>
      <c r="W37" s="52"/>
      <c r="X37" s="52"/>
      <c r="Y37" s="52"/>
      <c r="Z37" s="89"/>
    </row>
    <row r="38" s="1" customFormat="1" ht="30.6" customHeight="1" spans="1:26">
      <c r="A38" s="24"/>
      <c r="B38" s="25"/>
      <c r="C38" s="59"/>
      <c r="D38" s="60" t="s">
        <v>94</v>
      </c>
      <c r="E38" s="61"/>
      <c r="F38" s="61"/>
      <c r="G38" s="5"/>
      <c r="H38" s="52"/>
      <c r="I38" s="72"/>
      <c r="J38" s="52"/>
      <c r="K38" s="72"/>
      <c r="L38" s="73"/>
      <c r="M38" s="52"/>
      <c r="N38" s="72"/>
      <c r="O38" s="72"/>
      <c r="P38" s="52"/>
      <c r="Q38" s="52"/>
      <c r="R38" s="83"/>
      <c r="S38" s="73"/>
      <c r="T38" s="52"/>
      <c r="U38" s="73"/>
      <c r="V38" s="73"/>
      <c r="W38" s="52"/>
      <c r="X38" s="52"/>
      <c r="Y38" s="52"/>
      <c r="Z38" s="89"/>
    </row>
    <row r="39" s="1" customFormat="1" ht="30.6" customHeight="1" spans="1:26">
      <c r="A39" s="24"/>
      <c r="B39" s="25"/>
      <c r="C39" s="62"/>
      <c r="D39" s="63" t="s">
        <v>95</v>
      </c>
      <c r="E39" s="61"/>
      <c r="F39" s="61"/>
      <c r="G39" s="5"/>
      <c r="H39" s="52"/>
      <c r="I39" s="72"/>
      <c r="J39" s="52"/>
      <c r="K39" s="72"/>
      <c r="L39" s="73"/>
      <c r="M39" s="52"/>
      <c r="N39" s="72"/>
      <c r="O39" s="72"/>
      <c r="P39" s="52"/>
      <c r="Q39" s="52"/>
      <c r="R39" s="83"/>
      <c r="S39" s="73"/>
      <c r="T39" s="52"/>
      <c r="U39" s="73"/>
      <c r="V39" s="73"/>
      <c r="W39" s="52"/>
      <c r="X39" s="52"/>
      <c r="Y39" s="52"/>
      <c r="Z39" s="89"/>
    </row>
    <row r="40" s="1" customFormat="1" ht="23.1" customHeight="1" spans="1:26">
      <c r="A40" s="24"/>
      <c r="B40" s="25"/>
      <c r="C40" s="62"/>
      <c r="D40" s="64" t="s">
        <v>96</v>
      </c>
      <c r="E40" s="65"/>
      <c r="F40" s="65"/>
      <c r="G40" s="66"/>
      <c r="H40" s="52"/>
      <c r="I40" s="72"/>
      <c r="J40" s="52"/>
      <c r="K40" s="72"/>
      <c r="L40" s="73"/>
      <c r="M40" s="52"/>
      <c r="N40" s="72"/>
      <c r="O40" s="72"/>
      <c r="P40" s="52"/>
      <c r="Q40" s="52"/>
      <c r="R40" s="83"/>
      <c r="S40" s="73"/>
      <c r="T40" s="52"/>
      <c r="U40" s="73"/>
      <c r="V40" s="73"/>
      <c r="W40" s="52"/>
      <c r="X40" s="52"/>
      <c r="Y40" s="52"/>
      <c r="Z40" s="89"/>
    </row>
    <row r="41" s="1" customFormat="1" ht="23.1" customHeight="1" spans="1:26">
      <c r="A41" s="24"/>
      <c r="B41" s="25"/>
      <c r="C41" s="67"/>
      <c r="D41" s="66"/>
      <c r="E41" s="68"/>
      <c r="F41" s="68"/>
      <c r="G41" s="66"/>
      <c r="H41" s="52"/>
      <c r="I41" s="72"/>
      <c r="J41" s="52"/>
      <c r="K41" s="72"/>
      <c r="L41" s="73"/>
      <c r="M41" s="52"/>
      <c r="N41" s="72"/>
      <c r="O41" s="72"/>
      <c r="P41" s="52"/>
      <c r="Q41" s="52"/>
      <c r="R41" s="83"/>
      <c r="S41" s="73"/>
      <c r="T41" s="52"/>
      <c r="U41" s="73"/>
      <c r="V41" s="73"/>
      <c r="W41" s="52"/>
      <c r="X41" s="52"/>
      <c r="Y41" s="52"/>
      <c r="Z41" s="89"/>
    </row>
    <row r="42" s="3" customFormat="1" ht="20.1" customHeight="1" spans="3:25">
      <c r="C42" s="6"/>
      <c r="D42" s="5"/>
      <c r="E42"/>
      <c r="F42"/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7"/>
      <c r="S42" s="6"/>
      <c r="T42" s="6"/>
      <c r="U42" s="6"/>
      <c r="V42" s="6"/>
      <c r="W42" s="6"/>
      <c r="X42" s="6"/>
      <c r="Y42" s="6"/>
    </row>
    <row r="43" s="3" customFormat="1" ht="20.1" customHeight="1" spans="3:25">
      <c r="C43" s="6"/>
      <c r="D43" s="5"/>
      <c r="E43"/>
      <c r="F43"/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7"/>
      <c r="S43" s="6"/>
      <c r="T43" s="6"/>
      <c r="U43" s="6"/>
      <c r="V43" s="6"/>
      <c r="W43" s="6"/>
      <c r="X43" s="6"/>
      <c r="Y43" s="6"/>
    </row>
    <row r="44" s="3" customFormat="1" ht="20.1" customHeight="1" spans="3:25">
      <c r="C44" s="6"/>
      <c r="D44" s="5"/>
      <c r="E44"/>
      <c r="F44"/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7"/>
      <c r="S44" s="6"/>
      <c r="T44" s="6"/>
      <c r="U44" s="6"/>
      <c r="V44" s="6"/>
      <c r="W44" s="6"/>
      <c r="X44" s="6"/>
      <c r="Y44" s="6"/>
    </row>
    <row r="45" s="3" customFormat="1" ht="20.1" customHeight="1" spans="3:25">
      <c r="C45" s="6"/>
      <c r="D45" s="4"/>
      <c r="E45"/>
      <c r="F45"/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7"/>
      <c r="S45" s="6"/>
      <c r="T45" s="6"/>
      <c r="U45" s="6"/>
      <c r="V45" s="6"/>
      <c r="W45" s="6"/>
      <c r="X45" s="6"/>
      <c r="Y45" s="6"/>
    </row>
    <row r="46" s="3" customFormat="1" ht="20.1" customHeight="1" spans="3:25">
      <c r="C46" s="6"/>
      <c r="D46" s="4"/>
      <c r="E46"/>
      <c r="F46"/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7"/>
      <c r="S46" s="6"/>
      <c r="T46" s="6"/>
      <c r="U46" s="6"/>
      <c r="V46" s="6"/>
      <c r="W46" s="6"/>
      <c r="X46" s="6"/>
      <c r="Y46" s="6"/>
    </row>
  </sheetData>
  <mergeCells count="36">
    <mergeCell ref="D2:X2"/>
    <mergeCell ref="A4:Y4"/>
    <mergeCell ref="H6:I6"/>
    <mergeCell ref="J6:K6"/>
    <mergeCell ref="L6:M6"/>
    <mergeCell ref="N6:O6"/>
    <mergeCell ref="P6:Q6"/>
    <mergeCell ref="S6:T6"/>
    <mergeCell ref="U6:V6"/>
    <mergeCell ref="H7:I7"/>
    <mergeCell ref="J7:K7"/>
    <mergeCell ref="L7:M7"/>
    <mergeCell ref="N7:O7"/>
    <mergeCell ref="P7:Q7"/>
    <mergeCell ref="S7:T7"/>
    <mergeCell ref="U7:V7"/>
    <mergeCell ref="H8:I8"/>
    <mergeCell ref="J8:K8"/>
    <mergeCell ref="L8:M8"/>
    <mergeCell ref="N8:O8"/>
    <mergeCell ref="P8:Q8"/>
    <mergeCell ref="S8:T8"/>
    <mergeCell ref="U8:V8"/>
    <mergeCell ref="U14:V14"/>
    <mergeCell ref="U16:V16"/>
    <mergeCell ref="U17:V17"/>
    <mergeCell ref="A6:A9"/>
    <mergeCell ref="C6:C9"/>
    <mergeCell ref="C13:C14"/>
    <mergeCell ref="C15:C16"/>
    <mergeCell ref="C26:C27"/>
    <mergeCell ref="D6:D9"/>
    <mergeCell ref="E6:E9"/>
    <mergeCell ref="F6:F9"/>
    <mergeCell ref="G6:G9"/>
    <mergeCell ref="R6:R9"/>
  </mergeCells>
  <printOptions horizontalCentered="1"/>
  <pageMargins left="0" right="0" top="0.984251968503937" bottom="0" header="0.31496062992126" footer="0.31496062992126"/>
  <pageSetup paperSize="1" scale="4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CJS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吖萍</cp:lastModifiedBy>
  <dcterms:created xsi:type="dcterms:W3CDTF">2025-10-22T05:52:54Z</dcterms:created>
  <dcterms:modified xsi:type="dcterms:W3CDTF">2025-10-22T05:53:00Z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14A240AAEDC840F1A5989546B8EA6322_11</vt:lpwstr>
  </property>
  <property fmtid="{D5CDD505-2E9C-101B-9397-08002B2CF9AE}" pid="3" name="KSOProductBuildVer">
    <vt:lpwstr>2052-12.1.0.23125</vt:lpwstr>
  </property>
</Properties>
</file>