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CM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<sst xmlns="http://schemas.openxmlformats.org/spreadsheetml/2006/main" count="257" uniqueCount="113">
  <si>
    <t>PEAK SHIPPING LINE LIMITED</t>
  </si>
  <si>
    <t>CHINA MEDITERRANEAN SERVICE  (CMS)</t>
  </si>
  <si>
    <t>CYCLE</t>
  </si>
  <si>
    <t>WEEK</t>
  </si>
  <si>
    <t>VESSEL NAME</t>
  </si>
  <si>
    <t>VSL CODE</t>
  </si>
  <si>
    <t>VO</t>
  </si>
  <si>
    <t>VOY</t>
  </si>
  <si>
    <t>QINGDAO</t>
  </si>
  <si>
    <t>SHANGHAI</t>
  </si>
  <si>
    <t>NANSHA</t>
  </si>
  <si>
    <t>JEDDAH</t>
  </si>
  <si>
    <t>ALEXANDRIA</t>
  </si>
  <si>
    <t>ISTANBUL AMBARLI</t>
  </si>
  <si>
    <t>IZMIT</t>
  </si>
  <si>
    <t>ALEXANDRA</t>
  </si>
  <si>
    <t>PORT KLANG</t>
  </si>
  <si>
    <t>CNTAO</t>
  </si>
  <si>
    <t>CNSHA</t>
  </si>
  <si>
    <t>CNNSA</t>
  </si>
  <si>
    <t>SAJED</t>
  </si>
  <si>
    <t>EGALY</t>
  </si>
  <si>
    <t>TRIST</t>
  </si>
  <si>
    <t>TRIZT</t>
  </si>
  <si>
    <t>EGSUZ</t>
  </si>
  <si>
    <t>MYPKG</t>
  </si>
  <si>
    <t>QQCT</t>
  </si>
  <si>
    <t>WGQ 5</t>
  </si>
  <si>
    <t>NICT 3</t>
  </si>
  <si>
    <t>RSGT</t>
  </si>
  <si>
    <r>
      <rPr>
        <b/>
        <sz val="14"/>
        <color rgb="FFFFFFFF"/>
        <rFont val="宋体"/>
        <charset val="134"/>
        <scheme val="major"/>
      </rPr>
      <t>AICT/</t>
    </r>
    <r>
      <rPr>
        <b/>
        <sz val="14"/>
        <color theme="6" tint="-0.249977111117893"/>
        <rFont val="宋体"/>
        <charset val="134"/>
        <scheme val="major"/>
      </rPr>
      <t>ACCHCo</t>
    </r>
  </si>
  <si>
    <t>MARDAS</t>
  </si>
  <si>
    <t>EVYAP</t>
  </si>
  <si>
    <t>WP</t>
  </si>
  <si>
    <t>ETA</t>
  </si>
  <si>
    <t>ETD</t>
  </si>
  <si>
    <t>RV Days</t>
  </si>
  <si>
    <t>CUL BANGKOK</t>
  </si>
  <si>
    <t>TBA</t>
  </si>
  <si>
    <t>CUL</t>
  </si>
  <si>
    <t>EXP 2518 W</t>
  </si>
  <si>
    <t>IMP  2518 W   EXP  2518 E</t>
  </si>
  <si>
    <t>CUL HOCHIMINH</t>
  </si>
  <si>
    <t>EXP 2520 W</t>
  </si>
  <si>
    <t>IMP  2520 W   EXP  2520 E</t>
  </si>
  <si>
    <t>MARSA NEPTUNE</t>
  </si>
  <si>
    <t>MARSA</t>
  </si>
  <si>
    <t>EXP 2503 W</t>
  </si>
  <si>
    <t>IMP 2503 W EXP 250 3E</t>
  </si>
  <si>
    <t>SAFEEN PROSPER</t>
  </si>
  <si>
    <t>GFS</t>
  </si>
  <si>
    <t>EXP 2521W</t>
  </si>
  <si>
    <t>IMP 2521 W EXP 2521 E</t>
  </si>
  <si>
    <t>OMIT</t>
  </si>
  <si>
    <t>`</t>
  </si>
  <si>
    <t>EXP 2502 E</t>
  </si>
  <si>
    <t>Slide into 02/06 position after discharge CNTAO cargo on 2502E.</t>
  </si>
  <si>
    <t>CUL SHEKOU</t>
  </si>
  <si>
    <t>-</t>
  </si>
  <si>
    <t>PHASE OUT</t>
  </si>
  <si>
    <t>LAILA PROSPERA</t>
  </si>
  <si>
    <t>EXP 2522 W</t>
  </si>
  <si>
    <t>Phase-in</t>
  </si>
  <si>
    <t>MSO</t>
  </si>
  <si>
    <t>CUL JAKARTA</t>
  </si>
  <si>
    <t>EXP 2536 W</t>
  </si>
  <si>
    <t>IMP  2536 W   EXP  2536 E</t>
  </si>
  <si>
    <t>PHASE IN</t>
  </si>
  <si>
    <t>GFS PRIDE</t>
  </si>
  <si>
    <t>EXP 2537 W</t>
  </si>
  <si>
    <t>IMP  2537 W   EXP  2537 E</t>
  </si>
  <si>
    <t>EXP 2538 W</t>
  </si>
  <si>
    <t>IMP  2538 W   EXP  2538 E</t>
  </si>
  <si>
    <t>UGL</t>
  </si>
  <si>
    <t>EXP 2539 W</t>
  </si>
  <si>
    <t>IMP  2539 W   EXP  2539 E</t>
  </si>
  <si>
    <t>CUL MANILA</t>
  </si>
  <si>
    <t>EXP 2540 W</t>
  </si>
  <si>
    <t>IMP  2540 W   EXP  2540 E</t>
  </si>
  <si>
    <t>CUL KLANG</t>
  </si>
  <si>
    <t>EXP 2541 W</t>
  </si>
  <si>
    <t>IMP  2541 W   EXP  2541 E</t>
  </si>
  <si>
    <t>EXP 2542W</t>
  </si>
  <si>
    <t>IMP 2542 W EXP 2542 E</t>
  </si>
  <si>
    <t>NINGBO</t>
  </si>
  <si>
    <t>ALIAGA</t>
  </si>
  <si>
    <t>MERSIN</t>
  </si>
  <si>
    <t>CNNGB</t>
  </si>
  <si>
    <t>TRALI</t>
  </si>
  <si>
    <t>TRMER</t>
  </si>
  <si>
    <t>NBCT</t>
  </si>
  <si>
    <r>
      <rPr>
        <b/>
        <sz val="14"/>
        <color rgb="FFFFFFFF"/>
        <rFont val="宋体"/>
        <charset val="134"/>
        <scheme val="major"/>
      </rPr>
      <t>AICT/</t>
    </r>
    <r>
      <rPr>
        <b/>
        <sz val="14"/>
        <color rgb="FFFF0000"/>
        <rFont val="宋体"/>
        <charset val="134"/>
        <scheme val="major"/>
      </rPr>
      <t>TBN</t>
    </r>
  </si>
  <si>
    <t>NPT</t>
  </si>
  <si>
    <t>MIP</t>
  </si>
  <si>
    <t>SCT</t>
  </si>
  <si>
    <t>WSP</t>
  </si>
  <si>
    <t>PAYA LEBAR</t>
  </si>
  <si>
    <t>SLS</t>
  </si>
  <si>
    <t>EXP 2544 W</t>
  </si>
  <si>
    <t>IMP 2544 W
EXP 2544 E</t>
  </si>
  <si>
    <t>GFS JUNO</t>
  </si>
  <si>
    <t>EXP 2545 W</t>
  </si>
  <si>
    <t>IMP 2545 W   EXP 2545 E</t>
  </si>
  <si>
    <t>EXP 2546 W</t>
  </si>
  <si>
    <t>IMP 2546 W   EXP 2546 E</t>
  </si>
  <si>
    <t>EXP 2547 W</t>
  </si>
  <si>
    <t>IMP 2547 W   EXP 2547 E</t>
  </si>
  <si>
    <t>* Above LTS subject to changes without Prior Notice</t>
  </si>
  <si>
    <t>* Vessel name highlight in orange colour calls ACCHCo terminal in Alexandria</t>
  </si>
  <si>
    <t>* Connecting carriers available for SOKHNA / AQABA / PORT SUDAN / HODEIDAH / ADEN via SAJED</t>
  </si>
  <si>
    <t>* Connecting carriers available for MISURATA / BENGHAZI /MERSIN via EGALY</t>
  </si>
  <si>
    <t>Coastal Schedule for connecting carriers shall be shared upon request .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</si>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</sst>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14809]d/m/yy;@"/>
  </numFmts>
  <fonts count="6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宋体"/>
      <charset val="134"/>
      <scheme val="major"/>
    </font>
    <font>
      <sz val="11"/>
      <color theme="1" tint="0.499984740745262"/>
      <name val="宋体"/>
      <charset val="134"/>
      <scheme val="minor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2"/>
      <color theme="1"/>
      <name val="Microsoft YaHei"/>
      <charset val="134"/>
    </font>
    <font>
      <sz val="12"/>
      <name val="Microsoft YaHei"/>
      <charset val="134"/>
    </font>
    <font>
      <sz val="12"/>
      <color rgb="FFFF0000"/>
      <name val="Microsoft YaHei"/>
      <charset val="134"/>
    </font>
    <font>
      <b/>
      <sz val="12"/>
      <color theme="6" tint="-0.249977111117893"/>
      <name val="Microsoft YaHei"/>
      <charset val="134"/>
    </font>
    <font>
      <b/>
      <sz val="12"/>
      <name val="Microsoft YaHei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4"/>
      <name val="宋体"/>
      <charset val="134"/>
      <scheme val="major"/>
    </font>
    <font>
      <b/>
      <sz val="14"/>
      <color rgb="FFFF0000"/>
      <name val="宋体"/>
      <charset val="134"/>
      <scheme val="major"/>
    </font>
    <font>
      <b/>
      <sz val="14"/>
      <color theme="6" tint="-0.249977111117893"/>
      <name val="宋体"/>
      <charset val="134"/>
      <scheme val="major"/>
    </font>
    <font>
      <sz val="14"/>
      <color rgb="FFFF0000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4"/>
      <name val="宋体"/>
      <charset val="134"/>
      <scheme val="major"/>
    </font>
    <font>
      <b/>
      <sz val="16"/>
      <color theme="1" tint="0.499984740745262"/>
      <name val="宋体"/>
      <charset val="134"/>
      <scheme val="minor"/>
    </font>
    <font>
      <sz val="16"/>
      <color theme="1" tint="0.499984740745262"/>
      <name val="宋体"/>
      <charset val="134"/>
      <scheme val="minor"/>
    </font>
    <font>
      <sz val="16"/>
      <name val="Microsoft YaHei"/>
      <charset val="134"/>
    </font>
    <font>
      <b/>
      <sz val="16"/>
      <name val="Microsoft YaHei"/>
      <charset val="134"/>
    </font>
    <font>
      <sz val="16"/>
      <color theme="1" tint="0.499984740745262"/>
      <name val="Microsoft YaHei"/>
      <charset val="134"/>
    </font>
    <font>
      <b/>
      <sz val="18"/>
      <color rgb="FF0070C0"/>
      <name val="宋体"/>
      <charset val="134"/>
      <scheme val="minor"/>
    </font>
    <font>
      <sz val="18"/>
      <color rgb="FF0070C0"/>
      <name val="宋体"/>
      <charset val="134"/>
      <scheme val="minor"/>
    </font>
    <font>
      <sz val="18"/>
      <color rgb="FF0070C0"/>
      <name val="Microsoft YaHei"/>
      <charset val="134"/>
    </font>
    <font>
      <sz val="12"/>
      <color theme="1" tint="0.499984740745262"/>
      <name val="Microsoft YaHei"/>
      <charset val="134"/>
    </font>
    <font>
      <sz val="11"/>
      <name val="Microsoft YaHei"/>
      <charset val="134"/>
    </font>
    <font>
      <b/>
      <u/>
      <sz val="18"/>
      <name val="宋体"/>
      <charset val="134"/>
      <scheme val="minor"/>
    </font>
    <font>
      <u/>
      <sz val="16"/>
      <name val="宋体"/>
      <charset val="134"/>
      <scheme val="minor"/>
    </font>
    <font>
      <sz val="16"/>
      <color theme="0" tint="-0.349986266670736"/>
      <name val="宋体"/>
      <charset val="134"/>
      <scheme val="minor"/>
    </font>
    <font>
      <sz val="16"/>
      <color theme="0" tint="-0.249977111117893"/>
      <name val="宋体"/>
      <charset val="134"/>
      <scheme val="minor"/>
    </font>
    <font>
      <sz val="14"/>
      <color theme="0" tint="-0.249977111117893"/>
      <name val="宋体"/>
      <charset val="134"/>
      <scheme val="minor"/>
    </font>
    <font>
      <b/>
      <sz val="12"/>
      <color rgb="FFFF0000"/>
      <name val="Microsoft YaHei"/>
      <charset val="134"/>
    </font>
    <font>
      <b/>
      <sz val="12"/>
      <color rgb="FFFF0000"/>
      <name val="宋体"/>
      <charset val="134"/>
      <scheme val="major"/>
    </font>
    <font>
      <sz val="11"/>
      <color theme="0" tint="-0.349986266670736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4" tint="-0.249977111117893"/>
      <name val="Microsoft YaHei"/>
      <charset val="134"/>
    </font>
    <font>
      <b/>
      <sz val="14"/>
      <color rgb="FFFFFFFF"/>
      <name val="Microsoft YaHei"/>
      <charset val="134"/>
    </font>
    <font>
      <u/>
      <sz val="9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70C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11" applyNumberFormat="0" applyAlignment="0" applyProtection="0">
      <alignment vertical="center"/>
    </xf>
    <xf numFmtId="0" fontId="58" fillId="12" borderId="12" applyNumberFormat="0" applyAlignment="0" applyProtection="0">
      <alignment vertical="center"/>
    </xf>
    <xf numFmtId="0" fontId="59" fillId="12" borderId="11" applyNumberFormat="0" applyAlignment="0" applyProtection="0">
      <alignment vertical="center"/>
    </xf>
    <xf numFmtId="0" fontId="60" fillId="13" borderId="13" applyNumberFormat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</cellStyleXfs>
  <cellXfs count="134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>
      <alignment vertical="center"/>
    </xf>
    <xf numFmtId="176" fontId="4" fillId="0" borderId="0" xfId="0" applyFont="1">
      <alignment vertical="center"/>
    </xf>
    <xf numFmtId="14" fontId="0" fillId="0" borderId="0" xfId="0" applyNumberFormat="1">
      <alignment vertical="center"/>
    </xf>
    <xf numFmtId="176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5" fillId="2" borderId="0" xfId="0" applyFont="1" applyFill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6" fillId="0" borderId="0" xfId="0" applyFont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8" fillId="3" borderId="0" xfId="0" applyFont="1" applyFill="1" applyAlignment="1">
      <alignment horizontal="center" vertical="center" wrapText="1"/>
    </xf>
    <xf numFmtId="176" fontId="9" fillId="0" borderId="0" xfId="0" applyFont="1" applyAlignment="1">
      <alignment horizontal="center" vertical="center"/>
    </xf>
    <xf numFmtId="176" fontId="9" fillId="0" borderId="0" xfId="0" applyFont="1">
      <alignment vertical="center"/>
    </xf>
    <xf numFmtId="176" fontId="10" fillId="4" borderId="1" xfId="0" applyFont="1" applyFill="1" applyBorder="1" applyAlignment="1">
      <alignment horizontal="center" vertical="center"/>
    </xf>
    <xf numFmtId="176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/>
    </xf>
    <xf numFmtId="176" fontId="13" fillId="5" borderId="1" xfId="0" applyFont="1" applyFill="1" applyBorder="1" applyAlignment="1">
      <alignment horizontal="center" vertical="center"/>
    </xf>
    <xf numFmtId="177" fontId="13" fillId="6" borderId="1" xfId="0" applyNumberFormat="1" applyFont="1" applyFill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77" fontId="14" fillId="6" borderId="1" xfId="0" applyNumberFormat="1" applyFont="1" applyFill="1" applyBorder="1" applyAlignment="1">
      <alignment horizontal="center" vertical="center"/>
    </xf>
    <xf numFmtId="176" fontId="15" fillId="0" borderId="1" xfId="0" applyFont="1" applyBorder="1" applyAlignment="1">
      <alignment horizontal="center" vertical="center"/>
    </xf>
    <xf numFmtId="176" fontId="16" fillId="0" borderId="1" xfId="0" applyFont="1" applyBorder="1" applyAlignment="1">
      <alignment horizontal="center" vertical="center"/>
    </xf>
    <xf numFmtId="176" fontId="0" fillId="0" borderId="0" xfId="0" applyFont="1">
      <alignment vertical="center"/>
    </xf>
    <xf numFmtId="176" fontId="14" fillId="5" borderId="1" xfId="0" applyFont="1" applyFill="1" applyBorder="1" applyAlignment="1">
      <alignment horizontal="center" vertical="center"/>
    </xf>
    <xf numFmtId="1" fontId="17" fillId="0" borderId="1" xfId="0" applyNumberFormat="1" applyFont="1" applyBorder="1">
      <alignment vertical="center"/>
    </xf>
    <xf numFmtId="176" fontId="17" fillId="0" borderId="1" xfId="0" applyFont="1" applyBorder="1" applyAlignment="1">
      <alignment horizontal="center" vertical="center"/>
    </xf>
    <xf numFmtId="176" fontId="17" fillId="5" borderId="1" xfId="0" applyFont="1" applyFill="1" applyBorder="1" applyAlignment="1">
      <alignment horizontal="left" vertical="center"/>
    </xf>
    <xf numFmtId="177" fontId="18" fillId="6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76" fontId="19" fillId="0" borderId="1" xfId="0" applyFont="1" applyBorder="1" applyAlignment="1">
      <alignment horizontal="center" vertical="center"/>
    </xf>
    <xf numFmtId="176" fontId="19" fillId="5" borderId="1" xfId="0" applyFont="1" applyFill="1" applyBorder="1" applyAlignment="1">
      <alignment horizontal="left" vertical="center"/>
    </xf>
    <xf numFmtId="177" fontId="20" fillId="7" borderId="1" xfId="0" applyNumberFormat="1" applyFont="1" applyFill="1" applyBorder="1" applyAlignment="1">
      <alignment horizontal="center" vertical="center" wrapText="1"/>
    </xf>
    <xf numFmtId="176" fontId="21" fillId="0" borderId="1" xfId="0" applyFont="1" applyBorder="1" applyAlignment="1">
      <alignment horizontal="center" vertical="center"/>
    </xf>
    <xf numFmtId="177" fontId="22" fillId="6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77" fontId="23" fillId="8" borderId="4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7" fontId="2" fillId="6" borderId="1" xfId="0" applyNumberFormat="1" applyFont="1" applyFill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76" fontId="19" fillId="5" borderId="1" xfId="0" applyFont="1" applyFill="1" applyBorder="1">
      <alignment vertical="center"/>
    </xf>
    <xf numFmtId="176" fontId="24" fillId="0" borderId="1" xfId="0" applyFont="1" applyBorder="1" applyAlignment="1">
      <alignment horizontal="center" vertical="center"/>
    </xf>
    <xf numFmtId="176" fontId="20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5" fillId="0" borderId="0" xfId="0" applyFont="1" applyAlignment="1">
      <alignment horizontal="left"/>
    </xf>
    <xf numFmtId="176" fontId="26" fillId="0" borderId="0" xfId="0" applyFont="1" applyAlignment="1">
      <alignment horizontal="left"/>
    </xf>
    <xf numFmtId="176" fontId="27" fillId="0" borderId="0" xfId="0" applyFont="1" applyAlignment="1">
      <alignment horizontal="center" vertical="center"/>
    </xf>
    <xf numFmtId="176" fontId="28" fillId="0" borderId="0" xfId="0" applyFont="1" applyAlignment="1">
      <alignment horizontal="center" vertical="center"/>
    </xf>
    <xf numFmtId="176" fontId="29" fillId="0" borderId="0" xfId="0" applyFont="1" applyAlignment="1">
      <alignment horizontal="center" vertical="center"/>
    </xf>
    <xf numFmtId="176" fontId="30" fillId="0" borderId="0" xfId="0" applyFont="1" applyAlignment="1">
      <alignment horizontal="left"/>
    </xf>
    <xf numFmtId="176" fontId="31" fillId="0" borderId="0" xfId="0" applyFont="1" applyAlignment="1">
      <alignment horizontal="left"/>
    </xf>
    <xf numFmtId="176" fontId="32" fillId="0" borderId="0" xfId="0" applyFont="1" applyAlignment="1">
      <alignment horizontal="left"/>
    </xf>
    <xf numFmtId="176" fontId="27" fillId="0" borderId="0" xfId="0" applyFont="1" applyAlignment="1">
      <alignment horizontal="left"/>
    </xf>
    <xf numFmtId="176" fontId="33" fillId="0" borderId="0" xfId="0" applyFont="1" applyAlignment="1">
      <alignment horizontal="left"/>
    </xf>
    <xf numFmtId="1" fontId="34" fillId="0" borderId="0" xfId="0" applyNumberFormat="1" applyFont="1" applyAlignment="1">
      <alignment horizontal="center" vertical="center"/>
    </xf>
    <xf numFmtId="176" fontId="13" fillId="0" borderId="0" xfId="0" applyFont="1" applyAlignment="1">
      <alignment horizontal="center" vertical="center"/>
    </xf>
    <xf numFmtId="176" fontId="16" fillId="0" borderId="0" xfId="0" applyFont="1" applyAlignment="1">
      <alignment horizontal="center" vertical="center"/>
    </xf>
    <xf numFmtId="176" fontId="33" fillId="0" borderId="0" xfId="0" applyFont="1" applyAlignment="1">
      <alignment horizontal="center" vertical="center"/>
    </xf>
    <xf numFmtId="176" fontId="35" fillId="0" borderId="0" xfId="0" applyFont="1" applyAlignment="1">
      <alignment horizontal="left" vertical="center"/>
    </xf>
    <xf numFmtId="176" fontId="36" fillId="0" borderId="0" xfId="0" applyFont="1" applyAlignment="1">
      <alignment horizontal="left" vertical="center"/>
    </xf>
    <xf numFmtId="176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176" fontId="37" fillId="0" borderId="0" xfId="0" applyFont="1" applyAlignment="1">
      <alignment horizontal="left" vertical="center"/>
    </xf>
    <xf numFmtId="14" fontId="37" fillId="0" borderId="0" xfId="0" applyNumberFormat="1" applyFont="1" applyAlignment="1">
      <alignment horizontal="left" vertical="center"/>
    </xf>
    <xf numFmtId="176" fontId="38" fillId="0" borderId="0" xfId="0" applyFont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176" fontId="39" fillId="0" borderId="0" xfId="0" applyFont="1" applyAlignment="1">
      <alignment horizontal="center" vertical="center"/>
    </xf>
    <xf numFmtId="176" fontId="39" fillId="0" borderId="0" xfId="0" applyFont="1">
      <alignment vertical="center"/>
    </xf>
    <xf numFmtId="14" fontId="39" fillId="0" borderId="0" xfId="0" applyNumberFormat="1" applyFont="1">
      <alignment vertical="center"/>
    </xf>
    <xf numFmtId="176" fontId="0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177" fontId="13" fillId="6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 wrapText="1"/>
    </xf>
    <xf numFmtId="177" fontId="40" fillId="7" borderId="4" xfId="0" applyNumberFormat="1" applyFont="1" applyFill="1" applyBorder="1" applyAlignment="1">
      <alignment horizontal="center" vertical="center"/>
    </xf>
    <xf numFmtId="177" fontId="40" fillId="7" borderId="6" xfId="0" applyNumberFormat="1" applyFont="1" applyFill="1" applyBorder="1" applyAlignment="1">
      <alignment horizontal="center" vertical="center"/>
    </xf>
    <xf numFmtId="177" fontId="17" fillId="6" borderId="1" xfId="0" applyNumberFormat="1" applyFont="1" applyFill="1" applyBorder="1" applyAlignment="1">
      <alignment horizontal="center" vertical="center"/>
    </xf>
    <xf numFmtId="177" fontId="41" fillId="9" borderId="1" xfId="0" applyNumberFormat="1" applyFont="1" applyFill="1" applyBorder="1" applyAlignment="1">
      <alignment horizontal="center" vertical="center" wrapText="1"/>
    </xf>
    <xf numFmtId="177" fontId="41" fillId="9" borderId="1" xfId="0" applyNumberFormat="1" applyFont="1" applyFill="1" applyBorder="1" applyAlignment="1">
      <alignment horizontal="center" vertical="center"/>
    </xf>
    <xf numFmtId="177" fontId="18" fillId="9" borderId="1" xfId="0" applyNumberFormat="1" applyFont="1" applyFill="1" applyBorder="1" applyAlignment="1">
      <alignment horizontal="center" vertical="center"/>
    </xf>
    <xf numFmtId="177" fontId="19" fillId="6" borderId="1" xfId="0" applyNumberFormat="1" applyFont="1" applyFill="1" applyBorder="1" applyAlignment="1">
      <alignment horizontal="center" vertical="center"/>
    </xf>
    <xf numFmtId="177" fontId="22" fillId="6" borderId="1" xfId="0" applyNumberFormat="1" applyFont="1" applyFill="1" applyBorder="1" applyAlignment="1">
      <alignment horizontal="center" vertical="center"/>
    </xf>
    <xf numFmtId="177" fontId="22" fillId="9" borderId="4" xfId="0" applyNumberFormat="1" applyFont="1" applyFill="1" applyBorder="1" applyAlignment="1">
      <alignment horizontal="center" vertical="center" wrapText="1"/>
    </xf>
    <xf numFmtId="177" fontId="19" fillId="6" borderId="1" xfId="0" applyNumberFormat="1" applyFont="1" applyFill="1" applyBorder="1" applyAlignment="1">
      <alignment horizontal="center" vertical="center" wrapText="1"/>
    </xf>
    <xf numFmtId="177" fontId="22" fillId="9" borderId="4" xfId="0" applyNumberFormat="1" applyFont="1" applyFill="1" applyBorder="1" applyAlignment="1">
      <alignment horizontal="center" vertical="center"/>
    </xf>
    <xf numFmtId="177" fontId="22" fillId="9" borderId="6" xfId="0" applyNumberFormat="1" applyFont="1" applyFill="1" applyBorder="1" applyAlignment="1">
      <alignment horizontal="center" vertical="center"/>
    </xf>
    <xf numFmtId="177" fontId="23" fillId="8" borderId="7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31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14" fontId="42" fillId="0" borderId="0" xfId="0" applyNumberFormat="1" applyFont="1">
      <alignment vertical="center"/>
    </xf>
    <xf numFmtId="177" fontId="40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14" fontId="38" fillId="0" borderId="0" xfId="0" applyNumberFormat="1" applyFont="1">
      <alignment vertical="center"/>
    </xf>
    <xf numFmtId="177" fontId="13" fillId="5" borderId="1" xfId="0" applyNumberFormat="1" applyFont="1" applyFill="1" applyBorder="1" applyAlignment="1">
      <alignment horizontal="center" vertical="center" wrapText="1"/>
    </xf>
    <xf numFmtId="177" fontId="22" fillId="9" borderId="6" xfId="0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left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176" fontId="4" fillId="0" borderId="0" xfId="0" applyFont="1" applyAlignment="1">
      <alignment horizontal="center" vertical="center"/>
    </xf>
    <xf numFmtId="177" fontId="4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14" fontId="37" fillId="0" borderId="0" xfId="0" applyNumberFormat="1" applyFont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14" fontId="43" fillId="0" borderId="0" xfId="0" applyNumberFormat="1" applyFont="1" applyAlignment="1">
      <alignment horizontal="left" vertical="center"/>
    </xf>
    <xf numFmtId="14" fontId="43" fillId="0" borderId="0" xfId="0" applyNumberFormat="1" applyFont="1">
      <alignment vertical="center"/>
    </xf>
    <xf numFmtId="14" fontId="39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77" fontId="44" fillId="0" borderId="4" xfId="0" applyNumberFormat="1" applyFont="1" applyBorder="1" applyAlignment="1">
      <alignment horizontal="center" vertical="center"/>
    </xf>
    <xf numFmtId="177" fontId="44" fillId="0" borderId="7" xfId="0" applyNumberFormat="1" applyFont="1" applyBorder="1" applyAlignment="1">
      <alignment horizontal="center" vertical="center"/>
    </xf>
    <xf numFmtId="176" fontId="5" fillId="2" borderId="0" xfId="0" applyFont="1" applyFill="1" applyAlignment="1">
      <alignment vertical="center" wrapText="1"/>
    </xf>
    <xf numFmtId="176" fontId="45" fillId="0" borderId="0" xfId="0" applyFont="1" applyAlignment="1">
      <alignment vertical="center" wrapText="1"/>
    </xf>
    <xf numFmtId="14" fontId="11" fillId="0" borderId="0" xfId="0" applyNumberFormat="1" applyFont="1" applyAlignment="1">
      <alignment horizontal="center" vertical="center" wrapText="1"/>
    </xf>
    <xf numFmtId="176" fontId="46" fillId="0" borderId="0" xfId="0" applyFont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177" fontId="40" fillId="7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7" fontId="22" fillId="9" borderId="7" xfId="0" applyNumberFormat="1" applyFont="1" applyFill="1" applyBorder="1" applyAlignment="1">
      <alignment horizontal="center" vertical="center" wrapText="1"/>
    </xf>
    <xf numFmtId="176" fontId="48" fillId="0" borderId="0" xfId="0" applyFont="1">
      <alignment vertical="center"/>
    </xf>
    <xf numFmtId="1" fontId="22" fillId="0" borderId="0" xfId="0" applyNumberFormat="1" applyFont="1" applyAlignment="1">
      <alignment horizontal="center" vertical="center"/>
    </xf>
    <xf numFmtId="177" fontId="22" fillId="9" borderId="7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77" fontId="41" fillId="9" borderId="1" xfId="0" applyNumberFormat="1" applyFont="1" applyFill="1" applyBorder="1" applyAlignment="1" quotePrefix="1">
      <alignment horizontal="center" vertical="center" wrapText="1"/>
    </xf>
    <xf numFmtId="177" fontId="41" fillId="9" borderId="1" xfId="0" applyNumberFormat="1" applyFont="1" applyFill="1" applyBorder="1" applyAlignment="1" quotePrefix="1">
      <alignment horizontal="center" vertical="center"/>
    </xf>
    <xf numFmtId="177" fontId="20" fillId="7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828675</xdr:colOff>
      <xdr:row>0</xdr:row>
      <xdr:rowOff>9525</xdr:rowOff>
    </xdr:from>
    <xdr:to>
      <xdr:col>12</xdr:col>
      <xdr:colOff>1133475</xdr:colOff>
      <xdr:row>3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3450" y="9525"/>
          <a:ext cx="1196975" cy="1002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60"/>
  <sheetViews>
    <sheetView showGridLines="0" tabSelected="1" zoomScale="55" zoomScaleNormal="55" workbookViewId="0">
      <pane xSplit="6" ySplit="10" topLeftCell="G11" activePane="bottomRight" state="frozen"/>
      <selection/>
      <selection pane="topRight"/>
      <selection pane="bottomLeft"/>
      <selection pane="bottomRight" activeCell="R40" sqref="R40"/>
    </sheetView>
  </sheetViews>
  <sheetFormatPr defaultColWidth="9" defaultRowHeight="13.5"/>
  <cols>
    <col min="1" max="1" width="4.70833333333333" customWidth="1"/>
    <col min="2" max="3" width="8.56666666666667" customWidth="1"/>
    <col min="4" max="4" width="26.7083333333333" style="6" customWidth="1"/>
    <col min="5" max="5" width="9.28333333333333" hidden="1" customWidth="1"/>
    <col min="6" max="6" width="8.56666666666667" customWidth="1"/>
    <col min="7" max="7" width="15.5666666666667" customWidth="1"/>
    <col min="8" max="8" width="12.7083333333333" customWidth="1"/>
    <col min="9" max="9" width="15.2333333333333" customWidth="1"/>
    <col min="10" max="10" width="17.2666666666667" style="5" customWidth="1"/>
    <col min="11" max="11" width="16.8166666666667" style="5" customWidth="1"/>
    <col min="12" max="12" width="11.7083333333333" style="5" customWidth="1"/>
    <col min="13" max="13" width="17.4916666666667" style="5" customWidth="1"/>
    <col min="14" max="14" width="13.6333333333333" style="5" customWidth="1"/>
    <col min="15" max="15" width="18.4083333333333" style="5" customWidth="1"/>
    <col min="16" max="17" width="11.5666666666667" style="5" customWidth="1"/>
    <col min="18" max="18" width="15" style="7" customWidth="1"/>
    <col min="19" max="20" width="13.9166666666667" style="5" customWidth="1"/>
    <col min="21" max="24" width="11.5666666666667" style="5" customWidth="1"/>
    <col min="25" max="26" width="11.5666666666667" style="5" hidden="1" customWidth="1"/>
    <col min="27" max="33" width="11.5666666666667" style="5" customWidth="1"/>
    <col min="34" max="34" width="13.425" customWidth="1"/>
    <col min="35" max="35" width="11.2833333333333" customWidth="1"/>
  </cols>
  <sheetData>
    <row r="1" ht="24.6" customHeight="1"/>
    <row r="2" ht="30" customHeight="1" spans="4: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22"/>
      <c r="AI2" s="122"/>
    </row>
    <row r="3" ht="14.1" customHeight="1" spans="4:33">
      <c r="D3" s="9"/>
      <c r="E3" s="9"/>
      <c r="F3" s="10"/>
      <c r="G3" s="11"/>
      <c r="H3" s="11"/>
      <c r="I3" s="11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118"/>
      <c r="AC3" s="118"/>
      <c r="AD3" s="118"/>
      <c r="AE3" s="118"/>
      <c r="AF3" s="118"/>
      <c r="AG3" s="118"/>
    </row>
    <row r="4" ht="14.1" customHeight="1" spans="4:33">
      <c r="D4" s="9"/>
      <c r="E4" s="9"/>
      <c r="F4" s="10"/>
      <c r="G4" s="11"/>
      <c r="H4" s="11"/>
      <c r="I4" s="11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118"/>
      <c r="AC4" s="118"/>
      <c r="AD4" s="118"/>
      <c r="AE4" s="118"/>
      <c r="AF4" s="118"/>
      <c r="AG4" s="118"/>
    </row>
    <row r="5" ht="33.6" customHeight="1" spans="2:35">
      <c r="B5" s="12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3"/>
      <c r="AI5" s="123"/>
    </row>
    <row r="6" ht="14.1" customHeight="1" spans="4:12">
      <c r="D6" s="13"/>
      <c r="E6" s="14"/>
      <c r="F6" s="14"/>
      <c r="G6" s="14"/>
      <c r="H6" s="14"/>
      <c r="I6" s="14"/>
      <c r="J6" s="79"/>
      <c r="K6" s="79"/>
      <c r="L6" s="79"/>
    </row>
    <row r="7" ht="38.45" customHeight="1" spans="2:35">
      <c r="B7" s="15" t="s">
        <v>2</v>
      </c>
      <c r="C7" s="15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7" t="s">
        <v>8</v>
      </c>
      <c r="I7" s="17"/>
      <c r="J7" s="17" t="s">
        <v>9</v>
      </c>
      <c r="K7" s="17"/>
      <c r="L7" s="17" t="s">
        <v>10</v>
      </c>
      <c r="M7" s="17"/>
      <c r="N7" s="17" t="s">
        <v>11</v>
      </c>
      <c r="O7" s="17"/>
      <c r="P7" s="17" t="s">
        <v>12</v>
      </c>
      <c r="Q7" s="17"/>
      <c r="R7" s="16" t="s">
        <v>7</v>
      </c>
      <c r="S7" s="17" t="s">
        <v>13</v>
      </c>
      <c r="T7" s="17"/>
      <c r="U7" s="17" t="s">
        <v>14</v>
      </c>
      <c r="V7" s="17"/>
      <c r="W7" s="17" t="s">
        <v>15</v>
      </c>
      <c r="X7" s="17"/>
      <c r="Y7" s="17"/>
      <c r="Z7" s="17"/>
      <c r="AA7" s="17" t="s">
        <v>11</v>
      </c>
      <c r="AB7" s="17"/>
      <c r="AC7" s="119" t="s">
        <v>16</v>
      </c>
      <c r="AD7" s="119"/>
      <c r="AE7" s="119" t="s">
        <v>10</v>
      </c>
      <c r="AF7" s="119"/>
      <c r="AG7" s="17" t="s">
        <v>8</v>
      </c>
      <c r="AH7" s="124"/>
      <c r="AI7" s="124"/>
    </row>
    <row r="8" ht="27" customHeight="1" spans="2:35">
      <c r="B8" s="15"/>
      <c r="C8" s="15"/>
      <c r="D8" s="16"/>
      <c r="E8" s="16"/>
      <c r="F8" s="16"/>
      <c r="G8" s="16"/>
      <c r="H8" s="17" t="s">
        <v>17</v>
      </c>
      <c r="I8" s="17"/>
      <c r="J8" s="17" t="s">
        <v>18</v>
      </c>
      <c r="K8" s="17"/>
      <c r="L8" s="17" t="s">
        <v>19</v>
      </c>
      <c r="M8" s="17"/>
      <c r="N8" s="17" t="s">
        <v>20</v>
      </c>
      <c r="O8" s="17"/>
      <c r="P8" s="17" t="s">
        <v>21</v>
      </c>
      <c r="Q8" s="17"/>
      <c r="R8" s="16"/>
      <c r="S8" s="17" t="s">
        <v>22</v>
      </c>
      <c r="T8" s="17"/>
      <c r="U8" s="17" t="s">
        <v>23</v>
      </c>
      <c r="V8" s="17"/>
      <c r="W8" s="17" t="s">
        <v>21</v>
      </c>
      <c r="X8" s="17"/>
      <c r="Y8" s="17" t="s">
        <v>24</v>
      </c>
      <c r="Z8" s="17"/>
      <c r="AA8" s="17" t="s">
        <v>20</v>
      </c>
      <c r="AB8" s="17"/>
      <c r="AC8" s="119" t="s">
        <v>25</v>
      </c>
      <c r="AD8" s="119"/>
      <c r="AE8" s="119" t="s">
        <v>19</v>
      </c>
      <c r="AF8" s="119"/>
      <c r="AG8" s="17" t="s">
        <v>17</v>
      </c>
      <c r="AH8" s="124"/>
      <c r="AI8" s="124"/>
    </row>
    <row r="9" ht="27" customHeight="1" spans="2:35">
      <c r="B9" s="15"/>
      <c r="C9" s="15"/>
      <c r="D9" s="16"/>
      <c r="E9" s="16"/>
      <c r="F9" s="16"/>
      <c r="G9" s="16"/>
      <c r="H9" s="17" t="s">
        <v>26</v>
      </c>
      <c r="I9" s="17"/>
      <c r="J9" s="17" t="s">
        <v>27</v>
      </c>
      <c r="K9" s="17"/>
      <c r="L9" s="17" t="s">
        <v>28</v>
      </c>
      <c r="M9" s="17"/>
      <c r="N9" s="17" t="s">
        <v>29</v>
      </c>
      <c r="O9" s="17"/>
      <c r="P9" s="17" t="s">
        <v>30</v>
      </c>
      <c r="Q9" s="17"/>
      <c r="R9" s="16"/>
      <c r="S9" s="17" t="s">
        <v>31</v>
      </c>
      <c r="T9" s="17"/>
      <c r="U9" s="17" t="s">
        <v>32</v>
      </c>
      <c r="V9" s="17"/>
      <c r="W9" s="17" t="s">
        <v>30</v>
      </c>
      <c r="X9" s="17"/>
      <c r="Y9" s="17"/>
      <c r="Z9" s="17"/>
      <c r="AA9" s="17" t="s">
        <v>29</v>
      </c>
      <c r="AB9" s="17"/>
      <c r="AC9" s="119" t="s">
        <v>33</v>
      </c>
      <c r="AD9" s="119"/>
      <c r="AE9" s="17" t="s">
        <v>28</v>
      </c>
      <c r="AF9" s="17"/>
      <c r="AG9" s="17" t="s">
        <v>26</v>
      </c>
      <c r="AH9" s="124"/>
      <c r="AI9" s="124"/>
    </row>
    <row r="10" ht="27" customHeight="1" spans="2:35">
      <c r="B10" s="15"/>
      <c r="C10" s="15"/>
      <c r="D10" s="16"/>
      <c r="E10" s="16"/>
      <c r="F10" s="16"/>
      <c r="G10" s="16"/>
      <c r="H10" s="17" t="s">
        <v>34</v>
      </c>
      <c r="I10" s="17" t="s">
        <v>35</v>
      </c>
      <c r="J10" s="17" t="s">
        <v>34</v>
      </c>
      <c r="K10" s="17" t="s">
        <v>35</v>
      </c>
      <c r="L10" s="17" t="s">
        <v>34</v>
      </c>
      <c r="M10" s="17" t="s">
        <v>35</v>
      </c>
      <c r="N10" s="17" t="s">
        <v>34</v>
      </c>
      <c r="O10" s="17" t="s">
        <v>35</v>
      </c>
      <c r="P10" s="17" t="s">
        <v>34</v>
      </c>
      <c r="Q10" s="17" t="s">
        <v>35</v>
      </c>
      <c r="R10" s="16"/>
      <c r="S10" s="17" t="s">
        <v>34</v>
      </c>
      <c r="T10" s="17" t="s">
        <v>35</v>
      </c>
      <c r="U10" s="17" t="s">
        <v>34</v>
      </c>
      <c r="V10" s="17" t="s">
        <v>35</v>
      </c>
      <c r="W10" s="17" t="s">
        <v>34</v>
      </c>
      <c r="X10" s="17" t="s">
        <v>35</v>
      </c>
      <c r="Y10" s="17" t="s">
        <v>34</v>
      </c>
      <c r="Z10" s="17" t="s">
        <v>35</v>
      </c>
      <c r="AA10" s="17" t="s">
        <v>34</v>
      </c>
      <c r="AB10" s="17" t="s">
        <v>35</v>
      </c>
      <c r="AC10" s="119" t="s">
        <v>34</v>
      </c>
      <c r="AD10" s="119" t="s">
        <v>35</v>
      </c>
      <c r="AE10" s="119" t="s">
        <v>34</v>
      </c>
      <c r="AF10" s="119" t="s">
        <v>35</v>
      </c>
      <c r="AG10" s="17" t="s">
        <v>34</v>
      </c>
      <c r="AH10" s="124"/>
      <c r="AI10" s="125" t="s">
        <v>36</v>
      </c>
    </row>
    <row r="11" ht="38.65" hidden="1" customHeight="1" spans="2:35">
      <c r="B11" s="18">
        <v>11</v>
      </c>
      <c r="C11" s="19">
        <v>18</v>
      </c>
      <c r="D11" s="20" t="s">
        <v>37</v>
      </c>
      <c r="E11" s="20" t="s">
        <v>38</v>
      </c>
      <c r="F11" s="20" t="s">
        <v>39</v>
      </c>
      <c r="G11" s="21" t="s">
        <v>40</v>
      </c>
      <c r="H11" s="22">
        <v>45775</v>
      </c>
      <c r="I11" s="24">
        <v>45778</v>
      </c>
      <c r="J11" s="22">
        <f>I11+1</f>
        <v>45779</v>
      </c>
      <c r="K11" s="22">
        <f>J11+2</f>
        <v>45781</v>
      </c>
      <c r="L11" s="22">
        <f>K11+2</f>
        <v>45783</v>
      </c>
      <c r="M11" s="22">
        <f>L11+2</f>
        <v>45785</v>
      </c>
      <c r="N11" s="22">
        <f>M11+16</f>
        <v>45801</v>
      </c>
      <c r="O11" s="24">
        <f>N11+1</f>
        <v>45802</v>
      </c>
      <c r="P11" s="80" t="e">
        <f>#REF!</f>
        <v>#REF!</v>
      </c>
      <c r="Q11" s="80" t="e">
        <f>P11</f>
        <v>#REF!</v>
      </c>
      <c r="R11" s="105" t="s">
        <v>41</v>
      </c>
      <c r="S11" s="24">
        <f>O11+6</f>
        <v>45808</v>
      </c>
      <c r="T11" s="22">
        <f>S11+1</f>
        <v>45809</v>
      </c>
      <c r="U11" s="24">
        <f>T11</f>
        <v>45809</v>
      </c>
      <c r="V11" s="22">
        <f>U11+1</f>
        <v>45810</v>
      </c>
      <c r="W11" s="80">
        <f>V11+3</f>
        <v>45813</v>
      </c>
      <c r="X11" s="80">
        <f>W11+1</f>
        <v>45814</v>
      </c>
      <c r="Y11" s="82">
        <f>X11+1</f>
        <v>45815</v>
      </c>
      <c r="Z11" s="82">
        <f>Y11+1</f>
        <v>45816</v>
      </c>
      <c r="AA11" s="22">
        <f>Z11+2</f>
        <v>45818</v>
      </c>
      <c r="AB11" s="24">
        <f>AA11+1</f>
        <v>45819</v>
      </c>
      <c r="AC11" s="22">
        <f>AB11+15</f>
        <v>45834</v>
      </c>
      <c r="AD11" s="24">
        <f>AC11</f>
        <v>45834</v>
      </c>
      <c r="AE11" s="24">
        <f>AD11+6</f>
        <v>45840</v>
      </c>
      <c r="AF11" s="22">
        <f>AE11+1</f>
        <v>45841</v>
      </c>
      <c r="AG11" s="81">
        <f>AF11+5</f>
        <v>45846</v>
      </c>
      <c r="AI11" s="126">
        <f>AG11-H11</f>
        <v>71</v>
      </c>
    </row>
    <row r="12" ht="38.65" hidden="1" customHeight="1" spans="2:35">
      <c r="B12" s="23"/>
      <c r="C12" s="19">
        <v>19</v>
      </c>
      <c r="D12" s="20" t="s">
        <v>42</v>
      </c>
      <c r="E12" s="20" t="s">
        <v>38</v>
      </c>
      <c r="F12" s="20" t="s">
        <v>39</v>
      </c>
      <c r="G12" s="21" t="s">
        <v>43</v>
      </c>
      <c r="H12" s="24">
        <v>45784</v>
      </c>
      <c r="I12" s="22">
        <f>H12+1</f>
        <v>45785</v>
      </c>
      <c r="J12" s="22">
        <f>I12+2</f>
        <v>45787</v>
      </c>
      <c r="K12" s="22">
        <f>J12</f>
        <v>45787</v>
      </c>
      <c r="L12" s="22">
        <f>K12+4</f>
        <v>45791</v>
      </c>
      <c r="M12" s="22">
        <f>L12+1</f>
        <v>45792</v>
      </c>
      <c r="N12" s="22">
        <f>M12+15</f>
        <v>45807</v>
      </c>
      <c r="O12" s="24">
        <f>N12+1</f>
        <v>45808</v>
      </c>
      <c r="P12" s="80" t="e">
        <f>#REF!+1</f>
        <v>#REF!</v>
      </c>
      <c r="Q12" s="80" t="e">
        <f>P12+1</f>
        <v>#REF!</v>
      </c>
      <c r="R12" s="105" t="s">
        <v>44</v>
      </c>
      <c r="S12" s="24">
        <f>O12+6</f>
        <v>45814</v>
      </c>
      <c r="T12" s="22">
        <f>S12+2</f>
        <v>45816</v>
      </c>
      <c r="U12" s="24">
        <f>T12+1</f>
        <v>45817</v>
      </c>
      <c r="V12" s="22">
        <f>U12</f>
        <v>45817</v>
      </c>
      <c r="W12" s="80">
        <f>V12+5</f>
        <v>45822</v>
      </c>
      <c r="X12" s="80">
        <f>W12</f>
        <v>45822</v>
      </c>
      <c r="Y12" s="82">
        <f>X12+1</f>
        <v>45823</v>
      </c>
      <c r="Z12" s="82">
        <f>Y12+1</f>
        <v>45824</v>
      </c>
      <c r="AA12" s="22">
        <f>Z12+1</f>
        <v>45825</v>
      </c>
      <c r="AB12" s="22">
        <f>AA12+1</f>
        <v>45826</v>
      </c>
      <c r="AC12" s="22">
        <f>AB12+15</f>
        <v>45841</v>
      </c>
      <c r="AD12" s="22">
        <f>AC12+1</f>
        <v>45842</v>
      </c>
      <c r="AE12" s="81">
        <f>AD12+5</f>
        <v>45847</v>
      </c>
      <c r="AF12" s="81">
        <f>AE12+1</f>
        <v>45848</v>
      </c>
      <c r="AG12" s="81">
        <f>AF12+4</f>
        <v>45852</v>
      </c>
      <c r="AI12" s="126">
        <f>AG12-H12</f>
        <v>68</v>
      </c>
    </row>
    <row r="13" ht="38.65" hidden="1" customHeight="1" spans="2:35">
      <c r="B13" s="23"/>
      <c r="C13" s="19">
        <v>20</v>
      </c>
      <c r="D13" s="20" t="s">
        <v>45</v>
      </c>
      <c r="E13" s="20" t="s">
        <v>38</v>
      </c>
      <c r="F13" s="20" t="s">
        <v>46</v>
      </c>
      <c r="G13" s="21" t="s">
        <v>47</v>
      </c>
      <c r="H13" s="22">
        <f>H12+10</f>
        <v>45794</v>
      </c>
      <c r="I13" s="22">
        <f>H13+1</f>
        <v>45795</v>
      </c>
      <c r="J13" s="22">
        <f>I13+1</f>
        <v>45796</v>
      </c>
      <c r="K13" s="22">
        <f>J13+1</f>
        <v>45797</v>
      </c>
      <c r="L13" s="22">
        <f>K13+3</f>
        <v>45800</v>
      </c>
      <c r="M13" s="22">
        <f>L13</f>
        <v>45800</v>
      </c>
      <c r="N13" s="81">
        <f>M13+19</f>
        <v>45819</v>
      </c>
      <c r="O13" s="81">
        <f>N13</f>
        <v>45819</v>
      </c>
      <c r="P13" s="82" t="e">
        <f>#REF!+1</f>
        <v>#REF!</v>
      </c>
      <c r="Q13" s="82" t="e">
        <f>P13+1</f>
        <v>#REF!</v>
      </c>
      <c r="R13" s="105" t="s">
        <v>48</v>
      </c>
      <c r="S13" s="81">
        <f>O13+7</f>
        <v>45826</v>
      </c>
      <c r="T13" s="81">
        <f>S13+2</f>
        <v>45828</v>
      </c>
      <c r="U13" s="81">
        <f>T13+1</f>
        <v>45829</v>
      </c>
      <c r="V13" s="81">
        <f>U13+2</f>
        <v>45831</v>
      </c>
      <c r="W13" s="82">
        <f>V13+3</f>
        <v>45834</v>
      </c>
      <c r="X13" s="82">
        <f>W13</f>
        <v>45834</v>
      </c>
      <c r="Y13" s="82">
        <f>X13+1</f>
        <v>45835</v>
      </c>
      <c r="Z13" s="82">
        <f>Y13+1</f>
        <v>45836</v>
      </c>
      <c r="AA13" s="81">
        <f>Z13+2</f>
        <v>45838</v>
      </c>
      <c r="AB13" s="81">
        <f>AA13+1</f>
        <v>45839</v>
      </c>
      <c r="AC13" s="81">
        <f>AB13+14</f>
        <v>45853</v>
      </c>
      <c r="AD13" s="81">
        <f>AC13+1</f>
        <v>45854</v>
      </c>
      <c r="AE13" s="81">
        <f>AD13+5</f>
        <v>45859</v>
      </c>
      <c r="AF13" s="81">
        <f>AE13+1</f>
        <v>45860</v>
      </c>
      <c r="AG13" s="81">
        <f>AF13+4</f>
        <v>45864</v>
      </c>
      <c r="AI13" s="126">
        <f>AG13-H13</f>
        <v>70</v>
      </c>
    </row>
    <row r="14" ht="40.15" hidden="1" customHeight="1" spans="2:35">
      <c r="B14" s="23"/>
      <c r="C14" s="19">
        <v>20</v>
      </c>
      <c r="D14" s="25" t="s">
        <v>49</v>
      </c>
      <c r="E14" s="26" t="s">
        <v>38</v>
      </c>
      <c r="F14" s="20" t="s">
        <v>50</v>
      </c>
      <c r="G14" s="21" t="s">
        <v>51</v>
      </c>
      <c r="H14" s="24">
        <v>45793</v>
      </c>
      <c r="I14" s="22">
        <f>H14+2</f>
        <v>45795</v>
      </c>
      <c r="J14" s="24">
        <f>I14+1</f>
        <v>45796</v>
      </c>
      <c r="K14" s="22">
        <f>J14+1</f>
        <v>45797</v>
      </c>
      <c r="L14" s="22">
        <f>K14+8</f>
        <v>45805</v>
      </c>
      <c r="M14" s="24">
        <f>L14+2</f>
        <v>45807</v>
      </c>
      <c r="N14" s="24">
        <f>M14+19</f>
        <v>45826</v>
      </c>
      <c r="O14" s="22">
        <f>N14+1</f>
        <v>45827</v>
      </c>
      <c r="P14" s="80">
        <f>O14+4</f>
        <v>45831</v>
      </c>
      <c r="Q14" s="80">
        <f>P14</f>
        <v>45831</v>
      </c>
      <c r="R14" s="105" t="s">
        <v>52</v>
      </c>
      <c r="S14" s="22">
        <f>O14+7</f>
        <v>45834</v>
      </c>
      <c r="T14" s="22">
        <f>S14+1</f>
        <v>45835</v>
      </c>
      <c r="U14" s="22">
        <f>T14</f>
        <v>45835</v>
      </c>
      <c r="V14" s="22">
        <f>U14+1</f>
        <v>45836</v>
      </c>
      <c r="W14" s="80">
        <f>V14+4</f>
        <v>45840</v>
      </c>
      <c r="X14" s="80">
        <f>W14</f>
        <v>45840</v>
      </c>
      <c r="Y14" s="82">
        <f>X14+1</f>
        <v>45841</v>
      </c>
      <c r="Z14" s="82">
        <f>Y14+1</f>
        <v>45842</v>
      </c>
      <c r="AA14" s="81">
        <f>Z14+2</f>
        <v>45844</v>
      </c>
      <c r="AB14" s="81">
        <f>AA14+1</f>
        <v>45845</v>
      </c>
      <c r="AC14" s="120" t="s">
        <v>53</v>
      </c>
      <c r="AD14" s="121"/>
      <c r="AE14" s="81">
        <f>AB14+17</f>
        <v>45862</v>
      </c>
      <c r="AF14" s="81">
        <f>AE14+1</f>
        <v>45863</v>
      </c>
      <c r="AG14" s="81">
        <f>AF14+4</f>
        <v>45867</v>
      </c>
      <c r="AI14" s="126">
        <f>AG14-H14</f>
        <v>74</v>
      </c>
    </row>
    <row r="15" ht="38.65" hidden="1" customHeight="1" spans="1:35">
      <c r="A15" s="27" t="s">
        <v>54</v>
      </c>
      <c r="B15" s="23"/>
      <c r="C15" s="19">
        <v>21</v>
      </c>
      <c r="D15" s="20" t="s">
        <v>45</v>
      </c>
      <c r="E15" s="20" t="s">
        <v>38</v>
      </c>
      <c r="F15" s="20" t="s">
        <v>46</v>
      </c>
      <c r="G15" s="28" t="s">
        <v>55</v>
      </c>
      <c r="H15" s="22">
        <f>H14+8</f>
        <v>45801</v>
      </c>
      <c r="I15" s="83" t="s">
        <v>56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127"/>
      <c r="AI15" s="126"/>
    </row>
    <row r="16" s="1" customFormat="1" ht="39.95" hidden="1" customHeight="1" spans="2:35">
      <c r="B16" s="23"/>
      <c r="C16" s="29">
        <v>22</v>
      </c>
      <c r="D16" s="30" t="s">
        <v>57</v>
      </c>
      <c r="E16" s="30" t="s">
        <v>38</v>
      </c>
      <c r="F16" s="30" t="s">
        <v>39</v>
      </c>
      <c r="G16" s="31" t="s">
        <v>43</v>
      </c>
      <c r="H16" s="32">
        <f>H14+10</f>
        <v>45803</v>
      </c>
      <c r="I16" s="85">
        <f>H16+2</f>
        <v>45805</v>
      </c>
      <c r="J16" s="134" t="s">
        <v>58</v>
      </c>
      <c r="K16" s="135" t="s">
        <v>58</v>
      </c>
      <c r="L16" s="32">
        <v>45809</v>
      </c>
      <c r="M16" s="88" t="s">
        <v>59</v>
      </c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I16" s="128"/>
    </row>
    <row r="17" s="2" customFormat="1" ht="39" hidden="1" customHeight="1" spans="2:35">
      <c r="B17" s="23"/>
      <c r="C17" s="33">
        <v>22</v>
      </c>
      <c r="D17" s="34" t="s">
        <v>60</v>
      </c>
      <c r="E17" s="34" t="s">
        <v>38</v>
      </c>
      <c r="F17" s="34" t="s">
        <v>39</v>
      </c>
      <c r="G17" s="35" t="s">
        <v>61</v>
      </c>
      <c r="H17" s="136" t="s">
        <v>58</v>
      </c>
      <c r="I17" s="136" t="s">
        <v>58</v>
      </c>
      <c r="J17" s="89">
        <v>45805</v>
      </c>
      <c r="K17" s="90">
        <f>J17+1</f>
        <v>45806</v>
      </c>
      <c r="L17" s="90">
        <f>K17+2</f>
        <v>45808</v>
      </c>
      <c r="M17" s="90">
        <f>L17+3</f>
        <v>45811</v>
      </c>
      <c r="N17" s="90">
        <f>M17+23</f>
        <v>45834</v>
      </c>
      <c r="O17" s="89">
        <f>N17+1</f>
        <v>45835</v>
      </c>
      <c r="P17" s="91" t="s">
        <v>59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29"/>
      <c r="AH17" s="130" t="s">
        <v>62</v>
      </c>
      <c r="AI17" s="131">
        <f>AG17-H16</f>
        <v>-45803</v>
      </c>
    </row>
    <row r="18" s="2" customFormat="1" ht="39" hidden="1" customHeight="1" spans="2:35">
      <c r="B18" s="23"/>
      <c r="C18" s="33">
        <v>23</v>
      </c>
      <c r="D18" s="37" t="s">
        <v>45</v>
      </c>
      <c r="E18" s="34" t="s">
        <v>38</v>
      </c>
      <c r="F18" s="34" t="s">
        <v>63</v>
      </c>
      <c r="G18" s="35" t="s">
        <v>47</v>
      </c>
      <c r="H18" s="38">
        <v>45814</v>
      </c>
      <c r="I18" s="92">
        <f>H18</f>
        <v>45814</v>
      </c>
      <c r="J18" s="89">
        <f>I18+1</f>
        <v>45815</v>
      </c>
      <c r="K18" s="90">
        <f>J18+10</f>
        <v>45825</v>
      </c>
      <c r="L18" s="93" t="s">
        <v>59</v>
      </c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132"/>
      <c r="AH18" s="130" t="s">
        <v>62</v>
      </c>
      <c r="AI18" s="133">
        <f>AG18-H18</f>
        <v>-45814</v>
      </c>
    </row>
    <row r="19" s="2" customFormat="1" ht="39" customHeight="1" spans="2:35">
      <c r="B19" s="39"/>
      <c r="C19" s="33">
        <v>36</v>
      </c>
      <c r="D19" s="34" t="s">
        <v>64</v>
      </c>
      <c r="E19" s="34" t="s">
        <v>38</v>
      </c>
      <c r="F19" s="34" t="s">
        <v>39</v>
      </c>
      <c r="G19" s="35" t="s">
        <v>65</v>
      </c>
      <c r="H19" s="40" t="s">
        <v>53</v>
      </c>
      <c r="I19" s="95"/>
      <c r="J19" s="42">
        <v>45904</v>
      </c>
      <c r="K19" s="42">
        <f>J19+1</f>
        <v>45905</v>
      </c>
      <c r="L19" s="42">
        <f>K19+5</f>
        <v>45910</v>
      </c>
      <c r="M19" s="42">
        <f>L19+1</f>
        <v>45911</v>
      </c>
      <c r="N19" s="42">
        <f>M19+18</f>
        <v>45929</v>
      </c>
      <c r="O19" s="42">
        <f>N19+1</f>
        <v>45930</v>
      </c>
      <c r="P19" s="96">
        <f>O19+4</f>
        <v>45934</v>
      </c>
      <c r="Q19" s="96">
        <f>P19+1</f>
        <v>45935</v>
      </c>
      <c r="R19" s="107" t="s">
        <v>66</v>
      </c>
      <c r="S19" s="42">
        <f>Q19+2</f>
        <v>45937</v>
      </c>
      <c r="T19" s="42">
        <f>S19+2</f>
        <v>45939</v>
      </c>
      <c r="U19" s="42">
        <f>T19+3</f>
        <v>45942</v>
      </c>
      <c r="V19" s="42">
        <f>U19+1</f>
        <v>45943</v>
      </c>
      <c r="W19" s="96">
        <f>V19+2</f>
        <v>45945</v>
      </c>
      <c r="X19" s="96">
        <f>W19+1</f>
        <v>45946</v>
      </c>
      <c r="Y19" s="97">
        <f>X19+1</f>
        <v>45947</v>
      </c>
      <c r="Z19" s="97">
        <f>Y19+1</f>
        <v>45948</v>
      </c>
      <c r="AA19" s="51">
        <f>X19+4</f>
        <v>45950</v>
      </c>
      <c r="AB19" s="51">
        <f>AA19+1</f>
        <v>45951</v>
      </c>
      <c r="AC19" s="51">
        <f>AB19+12</f>
        <v>45963</v>
      </c>
      <c r="AD19" s="51">
        <f>AC19+1</f>
        <v>45964</v>
      </c>
      <c r="AE19" s="51">
        <f>AD19+4</f>
        <v>45968</v>
      </c>
      <c r="AF19" s="51">
        <f>AE19+1</f>
        <v>45969</v>
      </c>
      <c r="AG19" s="51">
        <f>AF19+4</f>
        <v>45973</v>
      </c>
      <c r="AH19" s="2" t="s">
        <v>67</v>
      </c>
      <c r="AI19" s="133" t="e">
        <f>AG19-H19</f>
        <v>#VALUE!</v>
      </c>
    </row>
    <row r="20" s="2" customFormat="1" ht="39" customHeight="1" spans="2:35">
      <c r="B20" s="41"/>
      <c r="C20" s="33">
        <v>37</v>
      </c>
      <c r="D20" s="37" t="s">
        <v>68</v>
      </c>
      <c r="E20" s="34" t="s">
        <v>38</v>
      </c>
      <c r="F20" s="34" t="s">
        <v>50</v>
      </c>
      <c r="G20" s="35" t="s">
        <v>69</v>
      </c>
      <c r="H20" s="42">
        <v>45908</v>
      </c>
      <c r="I20" s="42">
        <f>H20+1</f>
        <v>45909</v>
      </c>
      <c r="J20" s="42">
        <f>I20+1</f>
        <v>45910</v>
      </c>
      <c r="K20" s="42">
        <f>J20+2</f>
        <v>45912</v>
      </c>
      <c r="L20" s="42">
        <f>K20+3</f>
        <v>45915</v>
      </c>
      <c r="M20" s="42">
        <f>L20+3</f>
        <v>45918</v>
      </c>
      <c r="N20" s="42">
        <f>M20+18</f>
        <v>45936</v>
      </c>
      <c r="O20" s="42">
        <f>N20+2</f>
        <v>45938</v>
      </c>
      <c r="P20" s="96">
        <f>O20+3</f>
        <v>45941</v>
      </c>
      <c r="Q20" s="96">
        <f>P20+2</f>
        <v>45943</v>
      </c>
      <c r="R20" s="107" t="s">
        <v>70</v>
      </c>
      <c r="S20" s="42">
        <f>O20+7</f>
        <v>45945</v>
      </c>
      <c r="T20" s="42">
        <f>S20+2</f>
        <v>45947</v>
      </c>
      <c r="U20" s="42">
        <f>T20+1</f>
        <v>45948</v>
      </c>
      <c r="V20" s="42">
        <f>U20+1</f>
        <v>45949</v>
      </c>
      <c r="W20" s="97">
        <f>V20+2</f>
        <v>45951</v>
      </c>
      <c r="X20" s="97">
        <f>W20+1</f>
        <v>45952</v>
      </c>
      <c r="Y20" s="97">
        <f>X20+1</f>
        <v>45953</v>
      </c>
      <c r="Z20" s="97">
        <f>Y20+1</f>
        <v>45954</v>
      </c>
      <c r="AA20" s="51">
        <f>Z20+2</f>
        <v>45956</v>
      </c>
      <c r="AB20" s="51">
        <f>AA20+1</f>
        <v>45957</v>
      </c>
      <c r="AC20" s="51">
        <f>AB20+12</f>
        <v>45969</v>
      </c>
      <c r="AD20" s="51">
        <f>AC20+1</f>
        <v>45970</v>
      </c>
      <c r="AE20" s="51">
        <f>AD20+5</f>
        <v>45975</v>
      </c>
      <c r="AF20" s="51">
        <f>AE20</f>
        <v>45975</v>
      </c>
      <c r="AG20" s="51">
        <f>AF20+4</f>
        <v>45979</v>
      </c>
      <c r="AI20" s="133">
        <f>AG20-H20</f>
        <v>71</v>
      </c>
    </row>
    <row r="21" s="2" customFormat="1" ht="39" customHeight="1" spans="2:35">
      <c r="B21" s="43">
        <v>13</v>
      </c>
      <c r="C21" s="33">
        <v>38</v>
      </c>
      <c r="D21" s="34" t="s">
        <v>37</v>
      </c>
      <c r="E21" s="34" t="s">
        <v>38</v>
      </c>
      <c r="F21" s="34" t="s">
        <v>39</v>
      </c>
      <c r="G21" s="35" t="s">
        <v>71</v>
      </c>
      <c r="H21" s="44">
        <v>45917</v>
      </c>
      <c r="I21" s="44">
        <f>H21+1</f>
        <v>45918</v>
      </c>
      <c r="J21" s="44">
        <f>I21+1</f>
        <v>45919</v>
      </c>
      <c r="K21" s="44">
        <f>J21+4</f>
        <v>45923</v>
      </c>
      <c r="L21" s="44">
        <f>K21+3</f>
        <v>45926</v>
      </c>
      <c r="M21" s="44">
        <f>L21+3</f>
        <v>45929</v>
      </c>
      <c r="N21" s="44">
        <f>M21+16</f>
        <v>45945</v>
      </c>
      <c r="O21" s="44">
        <f>N21+1</f>
        <v>45946</v>
      </c>
      <c r="P21" s="96">
        <f>O21+3</f>
        <v>45949</v>
      </c>
      <c r="Q21" s="96">
        <f>P21</f>
        <v>45949</v>
      </c>
      <c r="R21" s="107" t="s">
        <v>72</v>
      </c>
      <c r="S21" s="51">
        <f>Q21+3</f>
        <v>45952</v>
      </c>
      <c r="T21" s="51">
        <f>S21+1</f>
        <v>45953</v>
      </c>
      <c r="U21" s="51">
        <f>T21</f>
        <v>45953</v>
      </c>
      <c r="V21" s="51">
        <f>U21+1</f>
        <v>45954</v>
      </c>
      <c r="W21" s="97">
        <f>V21+2</f>
        <v>45956</v>
      </c>
      <c r="X21" s="97">
        <f>W21+1</f>
        <v>45957</v>
      </c>
      <c r="Y21" s="97">
        <f>X21+1</f>
        <v>45958</v>
      </c>
      <c r="Z21" s="97">
        <f>Y21+1</f>
        <v>45959</v>
      </c>
      <c r="AA21" s="51">
        <f>X21+3</f>
        <v>45960</v>
      </c>
      <c r="AB21" s="51">
        <f>AA21+1</f>
        <v>45961</v>
      </c>
      <c r="AC21" s="51">
        <f>AB21+13</f>
        <v>45974</v>
      </c>
      <c r="AD21" s="51">
        <f>AC21+1</f>
        <v>45975</v>
      </c>
      <c r="AE21" s="51">
        <f>AD21+5</f>
        <v>45980</v>
      </c>
      <c r="AF21" s="51">
        <f>AE21+1</f>
        <v>45981</v>
      </c>
      <c r="AG21" s="51">
        <f>AF21+4</f>
        <v>45985</v>
      </c>
      <c r="AI21" s="133">
        <f>AG21-H21</f>
        <v>68</v>
      </c>
    </row>
    <row r="22" s="2" customFormat="1" ht="39" customHeight="1" spans="2:35">
      <c r="B22" s="39"/>
      <c r="C22" s="45">
        <v>39</v>
      </c>
      <c r="D22" s="34" t="s">
        <v>42</v>
      </c>
      <c r="E22" s="34" t="s">
        <v>38</v>
      </c>
      <c r="F22" s="34" t="s">
        <v>73</v>
      </c>
      <c r="G22" s="46" t="s">
        <v>74</v>
      </c>
      <c r="H22" s="44">
        <v>45923</v>
      </c>
      <c r="I22" s="44">
        <f>H22+2</f>
        <v>45925</v>
      </c>
      <c r="J22" s="44">
        <f>I22+1</f>
        <v>45926</v>
      </c>
      <c r="K22" s="44">
        <f>J22+1</f>
        <v>45927</v>
      </c>
      <c r="L22" s="44">
        <f>K22+3</f>
        <v>45930</v>
      </c>
      <c r="M22" s="44">
        <f>L22+4</f>
        <v>45934</v>
      </c>
      <c r="N22" s="42">
        <f>M22+16</f>
        <v>45950</v>
      </c>
      <c r="O22" s="42">
        <f>N22</f>
        <v>45950</v>
      </c>
      <c r="P22" s="97">
        <f>O22+3</f>
        <v>45953</v>
      </c>
      <c r="Q22" s="97">
        <f>P22+1</f>
        <v>45954</v>
      </c>
      <c r="R22" s="107" t="s">
        <v>75</v>
      </c>
      <c r="S22" s="51">
        <f>Q22+2</f>
        <v>45956</v>
      </c>
      <c r="T22" s="51">
        <f>S22+2</f>
        <v>45958</v>
      </c>
      <c r="U22" s="51">
        <f>T22</f>
        <v>45958</v>
      </c>
      <c r="V22" s="51">
        <f>U22+2</f>
        <v>45960</v>
      </c>
      <c r="W22" s="97">
        <f>V22+2</f>
        <v>45962</v>
      </c>
      <c r="X22" s="97">
        <f>W22</f>
        <v>45962</v>
      </c>
      <c r="Y22" s="97">
        <f>X22+1</f>
        <v>45963</v>
      </c>
      <c r="Z22" s="97">
        <f>Y22+1</f>
        <v>45964</v>
      </c>
      <c r="AA22" s="51">
        <f>X22+5</f>
        <v>45967</v>
      </c>
      <c r="AB22" s="51">
        <f>AA22+1</f>
        <v>45968</v>
      </c>
      <c r="AC22" s="51">
        <f>AB22+13</f>
        <v>45981</v>
      </c>
      <c r="AD22" s="51">
        <f>AC22+1</f>
        <v>45982</v>
      </c>
      <c r="AE22" s="51">
        <f>AD22+5</f>
        <v>45987</v>
      </c>
      <c r="AF22" s="51">
        <f>AE22+1</f>
        <v>45988</v>
      </c>
      <c r="AG22" s="51">
        <f>AF22+10</f>
        <v>45998</v>
      </c>
      <c r="AI22" s="133">
        <f>AG22-H22</f>
        <v>75</v>
      </c>
    </row>
    <row r="23" s="2" customFormat="1" ht="39" customHeight="1" spans="2:35">
      <c r="B23" s="39"/>
      <c r="C23" s="45">
        <v>40</v>
      </c>
      <c r="D23" s="34" t="s">
        <v>76</v>
      </c>
      <c r="E23" s="34" t="s">
        <v>38</v>
      </c>
      <c r="F23" s="34" t="s">
        <v>73</v>
      </c>
      <c r="G23" s="46" t="s">
        <v>77</v>
      </c>
      <c r="H23" s="44">
        <v>45930</v>
      </c>
      <c r="I23" s="44">
        <f>H23+4</f>
        <v>45934</v>
      </c>
      <c r="J23" s="44">
        <f>I23+1</f>
        <v>45935</v>
      </c>
      <c r="K23" s="44">
        <f>J23+6</f>
        <v>45941</v>
      </c>
      <c r="L23" s="44">
        <f>K23+2</f>
        <v>45943</v>
      </c>
      <c r="M23" s="44">
        <f>L23+1</f>
        <v>45944</v>
      </c>
      <c r="N23" s="51">
        <f>M23+17</f>
        <v>45961</v>
      </c>
      <c r="O23" s="51">
        <f>N23+1</f>
        <v>45962</v>
      </c>
      <c r="P23" s="97">
        <f>O23+5</f>
        <v>45967</v>
      </c>
      <c r="Q23" s="97">
        <f>P23</f>
        <v>45967</v>
      </c>
      <c r="R23" s="107" t="s">
        <v>78</v>
      </c>
      <c r="S23" s="51">
        <f>Q23+3</f>
        <v>45970</v>
      </c>
      <c r="T23" s="51">
        <f>S23+1</f>
        <v>45971</v>
      </c>
      <c r="U23" s="51">
        <f>T23</f>
        <v>45971</v>
      </c>
      <c r="V23" s="51">
        <f>U23+2</f>
        <v>45973</v>
      </c>
      <c r="W23" s="97">
        <f>V23+2</f>
        <v>45975</v>
      </c>
      <c r="X23" s="97">
        <f>W23+1</f>
        <v>45976</v>
      </c>
      <c r="Y23" s="97">
        <f>X23+1</f>
        <v>45977</v>
      </c>
      <c r="Z23" s="97">
        <f>Y23+1</f>
        <v>45978</v>
      </c>
      <c r="AA23" s="51">
        <f>X23+3</f>
        <v>45979</v>
      </c>
      <c r="AB23" s="51">
        <f>AA23+1</f>
        <v>45980</v>
      </c>
      <c r="AC23" s="51">
        <f>AB23+12</f>
        <v>45992</v>
      </c>
      <c r="AD23" s="51">
        <f>AC23</f>
        <v>45992</v>
      </c>
      <c r="AE23" s="51">
        <f>AD23+5</f>
        <v>45997</v>
      </c>
      <c r="AF23" s="51">
        <f>AE23+1</f>
        <v>45998</v>
      </c>
      <c r="AG23" s="51">
        <f>AF23+3</f>
        <v>46001</v>
      </c>
      <c r="AI23" s="133">
        <f>AG23-H23</f>
        <v>71</v>
      </c>
    </row>
    <row r="24" s="2" customFormat="1" ht="39" customHeight="1" spans="2:35">
      <c r="B24" s="39"/>
      <c r="C24" s="45">
        <v>41</v>
      </c>
      <c r="D24" s="34" t="s">
        <v>79</v>
      </c>
      <c r="E24" s="34" t="s">
        <v>38</v>
      </c>
      <c r="F24" s="34" t="s">
        <v>73</v>
      </c>
      <c r="G24" s="46" t="s">
        <v>80</v>
      </c>
      <c r="H24" s="44">
        <v>45936</v>
      </c>
      <c r="I24" s="44">
        <f>H24+1</f>
        <v>45937</v>
      </c>
      <c r="J24" s="44">
        <f>I24+1</f>
        <v>45938</v>
      </c>
      <c r="K24" s="44">
        <f>J24+2</f>
        <v>45940</v>
      </c>
      <c r="L24" s="44">
        <f>K24+3</f>
        <v>45943</v>
      </c>
      <c r="M24" s="44">
        <f>L24+1</f>
        <v>45944</v>
      </c>
      <c r="N24" s="51">
        <f>M24+18</f>
        <v>45962</v>
      </c>
      <c r="O24" s="51">
        <f>N24+1</f>
        <v>45963</v>
      </c>
      <c r="P24" s="97">
        <f>O24+3</f>
        <v>45966</v>
      </c>
      <c r="Q24" s="97">
        <f>P24+1</f>
        <v>45967</v>
      </c>
      <c r="R24" s="107" t="s">
        <v>81</v>
      </c>
      <c r="S24" s="51">
        <f>Q24+1</f>
        <v>45968</v>
      </c>
      <c r="T24" s="51">
        <f>S24+2</f>
        <v>45970</v>
      </c>
      <c r="U24" s="51">
        <f>T24+1</f>
        <v>45971</v>
      </c>
      <c r="V24" s="51">
        <f>U24+1</f>
        <v>45972</v>
      </c>
      <c r="W24" s="97">
        <f>V24+3</f>
        <v>45975</v>
      </c>
      <c r="X24" s="97">
        <f>W24+1</f>
        <v>45976</v>
      </c>
      <c r="Y24" s="97">
        <f>X24+1</f>
        <v>45977</v>
      </c>
      <c r="Z24" s="97">
        <f>Y24+1</f>
        <v>45978</v>
      </c>
      <c r="AA24" s="51">
        <f>Z24+2</f>
        <v>45980</v>
      </c>
      <c r="AB24" s="51">
        <f>AA24+1</f>
        <v>45981</v>
      </c>
      <c r="AC24" s="51">
        <f>AB24+14</f>
        <v>45995</v>
      </c>
      <c r="AD24" s="51">
        <f>AC24+1</f>
        <v>45996</v>
      </c>
      <c r="AE24" s="51">
        <f>AD24+5</f>
        <v>46001</v>
      </c>
      <c r="AF24" s="51">
        <f>AE24+1</f>
        <v>46002</v>
      </c>
      <c r="AG24" s="51">
        <f>AF24+5</f>
        <v>46007</v>
      </c>
      <c r="AI24" s="133">
        <f>AG24-H24</f>
        <v>71</v>
      </c>
    </row>
    <row r="25" s="2" customFormat="1" ht="39" customHeight="1" spans="2:35">
      <c r="B25" s="39"/>
      <c r="C25" s="33">
        <v>42</v>
      </c>
      <c r="D25" s="37" t="s">
        <v>49</v>
      </c>
      <c r="E25" s="47" t="s">
        <v>38</v>
      </c>
      <c r="F25" s="34" t="s">
        <v>50</v>
      </c>
      <c r="G25" s="35" t="s">
        <v>82</v>
      </c>
      <c r="H25" s="44">
        <v>45945</v>
      </c>
      <c r="I25" s="44">
        <f>H25+2</f>
        <v>45947</v>
      </c>
      <c r="J25" s="44">
        <f>I25+1</f>
        <v>45948</v>
      </c>
      <c r="K25" s="44">
        <f>J25+1</f>
        <v>45949</v>
      </c>
      <c r="L25" s="51">
        <f>K25+8</f>
        <v>45957</v>
      </c>
      <c r="M25" s="51">
        <f>L25+1</f>
        <v>45958</v>
      </c>
      <c r="N25" s="51">
        <f>M25+18</f>
        <v>45976</v>
      </c>
      <c r="O25" s="51">
        <f>N25</f>
        <v>45976</v>
      </c>
      <c r="P25" s="97">
        <f>O25+4</f>
        <v>45980</v>
      </c>
      <c r="Q25" s="97">
        <f>P25+1</f>
        <v>45981</v>
      </c>
      <c r="R25" s="107" t="s">
        <v>83</v>
      </c>
      <c r="S25" s="51">
        <f>Q25+3</f>
        <v>45984</v>
      </c>
      <c r="T25" s="51">
        <f>S25+1</f>
        <v>45985</v>
      </c>
      <c r="U25" s="51">
        <f>T25+1</f>
        <v>45986</v>
      </c>
      <c r="V25" s="51">
        <f>U25+1</f>
        <v>45987</v>
      </c>
      <c r="W25" s="97">
        <f>V25+3</f>
        <v>45990</v>
      </c>
      <c r="X25" s="97">
        <f>W25</f>
        <v>45990</v>
      </c>
      <c r="Y25" s="97">
        <f>X25+1</f>
        <v>45991</v>
      </c>
      <c r="Z25" s="97">
        <f>Y25+1</f>
        <v>45992</v>
      </c>
      <c r="AA25" s="51">
        <f>X25+4</f>
        <v>45994</v>
      </c>
      <c r="AB25" s="51">
        <f>AA25+1</f>
        <v>45995</v>
      </c>
      <c r="AC25" s="51">
        <f>AB25+13</f>
        <v>46008</v>
      </c>
      <c r="AD25" s="51">
        <f>AC25</f>
        <v>46008</v>
      </c>
      <c r="AE25" s="51">
        <f>AD25+6</f>
        <v>46014</v>
      </c>
      <c r="AF25" s="51">
        <f>AE25</f>
        <v>46014</v>
      </c>
      <c r="AG25" s="51">
        <f>AF25+4</f>
        <v>46018</v>
      </c>
      <c r="AI25" s="133">
        <f>AG25-H25</f>
        <v>73</v>
      </c>
    </row>
    <row r="26" customFormat="1" ht="38.45" customHeight="1" spans="2:35">
      <c r="B26" s="39"/>
      <c r="C26" s="15" t="s">
        <v>3</v>
      </c>
      <c r="D26" s="16" t="s">
        <v>4</v>
      </c>
      <c r="E26" s="16" t="s">
        <v>5</v>
      </c>
      <c r="F26" s="16" t="s">
        <v>6</v>
      </c>
      <c r="G26" s="16" t="s">
        <v>7</v>
      </c>
      <c r="H26" s="17" t="s">
        <v>8</v>
      </c>
      <c r="I26" s="17"/>
      <c r="J26" s="17" t="s">
        <v>9</v>
      </c>
      <c r="K26" s="17"/>
      <c r="L26" s="17" t="s">
        <v>84</v>
      </c>
      <c r="M26" s="17"/>
      <c r="N26" s="17" t="s">
        <v>10</v>
      </c>
      <c r="O26" s="17"/>
      <c r="P26" s="17" t="s">
        <v>11</v>
      </c>
      <c r="Q26" s="17"/>
      <c r="R26" s="17" t="s">
        <v>12</v>
      </c>
      <c r="S26" s="17"/>
      <c r="T26" s="16" t="s">
        <v>7</v>
      </c>
      <c r="U26" s="17" t="s">
        <v>85</v>
      </c>
      <c r="V26" s="17"/>
      <c r="W26" s="17" t="s">
        <v>13</v>
      </c>
      <c r="X26" s="17"/>
      <c r="Y26" s="17" t="s">
        <v>14</v>
      </c>
      <c r="Z26" s="17"/>
      <c r="AA26" s="17" t="s">
        <v>86</v>
      </c>
      <c r="AB26" s="17"/>
      <c r="AC26" s="17" t="s">
        <v>11</v>
      </c>
      <c r="AD26" s="17"/>
      <c r="AE26" s="17" t="s">
        <v>11</v>
      </c>
      <c r="AF26" s="17"/>
      <c r="AG26" s="119" t="s">
        <v>16</v>
      </c>
      <c r="AH26" s="119"/>
      <c r="AI26" s="17" t="s">
        <v>8</v>
      </c>
    </row>
    <row r="27" customFormat="1" ht="27" customHeight="1" spans="2:35">
      <c r="B27" s="15"/>
      <c r="C27" s="15"/>
      <c r="D27" s="16"/>
      <c r="E27" s="16"/>
      <c r="F27" s="16"/>
      <c r="G27" s="16"/>
      <c r="H27" s="17" t="s">
        <v>17</v>
      </c>
      <c r="I27" s="17"/>
      <c r="J27" s="17" t="s">
        <v>18</v>
      </c>
      <c r="K27" s="17"/>
      <c r="L27" s="17" t="s">
        <v>87</v>
      </c>
      <c r="M27" s="17"/>
      <c r="N27" s="17" t="s">
        <v>19</v>
      </c>
      <c r="O27" s="17"/>
      <c r="P27" s="17" t="s">
        <v>20</v>
      </c>
      <c r="Q27" s="17"/>
      <c r="R27" s="17" t="s">
        <v>21</v>
      </c>
      <c r="S27" s="17"/>
      <c r="T27" s="16"/>
      <c r="U27" s="17" t="s">
        <v>88</v>
      </c>
      <c r="V27" s="17"/>
      <c r="W27" s="17" t="s">
        <v>22</v>
      </c>
      <c r="X27" s="17"/>
      <c r="Y27" s="17" t="s">
        <v>23</v>
      </c>
      <c r="Z27" s="17"/>
      <c r="AA27" s="17" t="s">
        <v>89</v>
      </c>
      <c r="AB27" s="17"/>
      <c r="AC27" s="17" t="s">
        <v>20</v>
      </c>
      <c r="AD27" s="17"/>
      <c r="AE27" s="17" t="s">
        <v>20</v>
      </c>
      <c r="AF27" s="17"/>
      <c r="AG27" s="119" t="s">
        <v>25</v>
      </c>
      <c r="AH27" s="119"/>
      <c r="AI27" s="17" t="s">
        <v>17</v>
      </c>
    </row>
    <row r="28" customFormat="1" ht="27" customHeight="1" spans="2:35">
      <c r="B28" s="15"/>
      <c r="C28" s="15"/>
      <c r="D28" s="16"/>
      <c r="E28" s="16"/>
      <c r="F28" s="16"/>
      <c r="G28" s="16"/>
      <c r="H28" s="17" t="s">
        <v>26</v>
      </c>
      <c r="I28" s="17"/>
      <c r="J28" s="17" t="s">
        <v>27</v>
      </c>
      <c r="K28" s="17"/>
      <c r="L28" s="17" t="s">
        <v>90</v>
      </c>
      <c r="M28" s="17"/>
      <c r="N28" s="17" t="s">
        <v>28</v>
      </c>
      <c r="O28" s="17"/>
      <c r="P28" s="17" t="s">
        <v>29</v>
      </c>
      <c r="Q28" s="17"/>
      <c r="R28" s="17" t="s">
        <v>91</v>
      </c>
      <c r="S28" s="17"/>
      <c r="T28" s="16"/>
      <c r="U28" s="17" t="s">
        <v>92</v>
      </c>
      <c r="V28" s="17"/>
      <c r="W28" s="17" t="s">
        <v>31</v>
      </c>
      <c r="X28" s="17"/>
      <c r="Y28" s="17" t="s">
        <v>32</v>
      </c>
      <c r="Z28" s="17"/>
      <c r="AA28" s="17" t="s">
        <v>93</v>
      </c>
      <c r="AB28" s="17"/>
      <c r="AC28" s="17" t="s">
        <v>29</v>
      </c>
      <c r="AD28" s="17"/>
      <c r="AE28" s="17" t="s">
        <v>94</v>
      </c>
      <c r="AF28" s="17"/>
      <c r="AG28" s="119" t="s">
        <v>95</v>
      </c>
      <c r="AH28" s="119"/>
      <c r="AI28" s="17" t="s">
        <v>26</v>
      </c>
    </row>
    <row r="29" customFormat="1" ht="27" customHeight="1" spans="2:35">
      <c r="B29" s="15"/>
      <c r="C29" s="15"/>
      <c r="D29" s="16"/>
      <c r="E29" s="16"/>
      <c r="F29" s="16"/>
      <c r="G29" s="16"/>
      <c r="H29" s="17" t="s">
        <v>34</v>
      </c>
      <c r="I29" s="17" t="s">
        <v>35</v>
      </c>
      <c r="J29" s="17" t="s">
        <v>34</v>
      </c>
      <c r="K29" s="17" t="s">
        <v>35</v>
      </c>
      <c r="L29" s="17" t="s">
        <v>34</v>
      </c>
      <c r="M29" s="17" t="s">
        <v>35</v>
      </c>
      <c r="N29" s="17" t="s">
        <v>34</v>
      </c>
      <c r="O29" s="17" t="s">
        <v>35</v>
      </c>
      <c r="P29" s="17" t="s">
        <v>34</v>
      </c>
      <c r="Q29" s="17" t="s">
        <v>35</v>
      </c>
      <c r="R29" s="17" t="s">
        <v>34</v>
      </c>
      <c r="S29" s="17" t="s">
        <v>35</v>
      </c>
      <c r="T29" s="16"/>
      <c r="U29" s="17" t="s">
        <v>34</v>
      </c>
      <c r="V29" s="17" t="s">
        <v>35</v>
      </c>
      <c r="W29" s="17" t="s">
        <v>34</v>
      </c>
      <c r="X29" s="17" t="s">
        <v>35</v>
      </c>
      <c r="Y29" s="17" t="s">
        <v>34</v>
      </c>
      <c r="Z29" s="17" t="s">
        <v>35</v>
      </c>
      <c r="AA29" s="17" t="s">
        <v>34</v>
      </c>
      <c r="AB29" s="17" t="s">
        <v>35</v>
      </c>
      <c r="AC29" s="17" t="s">
        <v>34</v>
      </c>
      <c r="AD29" s="17" t="s">
        <v>35</v>
      </c>
      <c r="AE29" s="17" t="s">
        <v>34</v>
      </c>
      <c r="AF29" s="17" t="s">
        <v>35</v>
      </c>
      <c r="AG29" s="119" t="s">
        <v>34</v>
      </c>
      <c r="AH29" s="119" t="s">
        <v>35</v>
      </c>
      <c r="AI29" s="17" t="s">
        <v>34</v>
      </c>
    </row>
    <row r="30" s="2" customFormat="1" ht="56" customHeight="1" spans="2:35">
      <c r="B30" s="39"/>
      <c r="C30" s="33">
        <v>44</v>
      </c>
      <c r="D30" s="48" t="s">
        <v>96</v>
      </c>
      <c r="E30" s="47"/>
      <c r="F30" s="34" t="s">
        <v>97</v>
      </c>
      <c r="G30" s="35" t="s">
        <v>98</v>
      </c>
      <c r="H30" s="49">
        <v>45958</v>
      </c>
      <c r="I30" s="49">
        <v>45958</v>
      </c>
      <c r="J30" s="49">
        <f>I30+1</f>
        <v>45959</v>
      </c>
      <c r="K30" s="49">
        <v>45961</v>
      </c>
      <c r="L30" s="49">
        <v>45963</v>
      </c>
      <c r="M30" s="49">
        <v>45963</v>
      </c>
      <c r="N30" s="49">
        <f>M30+3</f>
        <v>45966</v>
      </c>
      <c r="O30" s="49">
        <f>N30</f>
        <v>45966</v>
      </c>
      <c r="P30" s="98">
        <f>O30+19</f>
        <v>45985</v>
      </c>
      <c r="Q30" s="98">
        <f>P30+1</f>
        <v>45986</v>
      </c>
      <c r="R30" s="98">
        <f>Q30+4</f>
        <v>45990</v>
      </c>
      <c r="S30" s="51">
        <f>R30</f>
        <v>45990</v>
      </c>
      <c r="T30" s="108" t="s">
        <v>99</v>
      </c>
      <c r="U30" s="98">
        <f>S30+2</f>
        <v>45992</v>
      </c>
      <c r="V30" s="51">
        <f>U30+2</f>
        <v>45994</v>
      </c>
      <c r="W30" s="97">
        <f>V30+1</f>
        <v>45995</v>
      </c>
      <c r="X30" s="97">
        <f>W30+1</f>
        <v>45996</v>
      </c>
      <c r="Y30" s="97"/>
      <c r="Z30" s="97"/>
      <c r="AA30" s="51">
        <f>X30+3</f>
        <v>45999</v>
      </c>
      <c r="AB30" s="51">
        <f>AA30+1</f>
        <v>46000</v>
      </c>
      <c r="AC30" s="51">
        <f>AB30+4</f>
        <v>46004</v>
      </c>
      <c r="AD30" s="51">
        <f>AC30+1</f>
        <v>46005</v>
      </c>
      <c r="AE30" s="51">
        <f>AD30</f>
        <v>46005</v>
      </c>
      <c r="AF30" s="51">
        <f>AE30</f>
        <v>46005</v>
      </c>
      <c r="AG30" s="51">
        <f>AF30+14</f>
        <v>46019</v>
      </c>
      <c r="AH30" s="51">
        <f>AG30+1</f>
        <v>46020</v>
      </c>
      <c r="AI30" s="51">
        <f>AH30+8</f>
        <v>46028</v>
      </c>
    </row>
    <row r="31" s="2" customFormat="1" ht="39" customHeight="1" spans="2:35">
      <c r="B31" s="39"/>
      <c r="C31" s="33">
        <v>45</v>
      </c>
      <c r="D31" s="50" t="s">
        <v>100</v>
      </c>
      <c r="E31" s="34" t="s">
        <v>38</v>
      </c>
      <c r="F31" s="34" t="s">
        <v>50</v>
      </c>
      <c r="G31" s="35" t="s">
        <v>101</v>
      </c>
      <c r="H31" s="51">
        <v>45970</v>
      </c>
      <c r="I31" s="51">
        <f>H31</f>
        <v>45970</v>
      </c>
      <c r="J31" s="51">
        <f>I31+1</f>
        <v>45971</v>
      </c>
      <c r="K31" s="51">
        <f>J31+1</f>
        <v>45972</v>
      </c>
      <c r="L31" s="51">
        <f>K31+3</f>
        <v>45975</v>
      </c>
      <c r="M31" s="51">
        <f>L31</f>
        <v>45975</v>
      </c>
      <c r="N31" s="51">
        <f>M31+3</f>
        <v>45978</v>
      </c>
      <c r="O31" s="51">
        <f>N31</f>
        <v>45978</v>
      </c>
      <c r="P31" s="97">
        <f>O31+17</f>
        <v>45995</v>
      </c>
      <c r="Q31" s="97">
        <f>P31+1</f>
        <v>45996</v>
      </c>
      <c r="R31" s="98">
        <f>Q31+3</f>
        <v>45999</v>
      </c>
      <c r="S31" s="51">
        <f>R31+1</f>
        <v>46000</v>
      </c>
      <c r="T31" s="107" t="s">
        <v>102</v>
      </c>
      <c r="U31" s="51">
        <f>S31+1</f>
        <v>46001</v>
      </c>
      <c r="V31" s="51">
        <f>U31+2</f>
        <v>46003</v>
      </c>
      <c r="W31" s="97">
        <f>V31+1</f>
        <v>46004</v>
      </c>
      <c r="X31" s="97">
        <f>W31+1</f>
        <v>46005</v>
      </c>
      <c r="Y31" s="97">
        <f>X31+1</f>
        <v>46006</v>
      </c>
      <c r="Z31" s="97">
        <f>Y31+1</f>
        <v>46007</v>
      </c>
      <c r="AA31" s="51">
        <f>X31+3</f>
        <v>46008</v>
      </c>
      <c r="AB31" s="51">
        <f>AA31</f>
        <v>46008</v>
      </c>
      <c r="AC31" s="51">
        <f>AB31+4</f>
        <v>46012</v>
      </c>
      <c r="AD31" s="51">
        <f>AC31+1</f>
        <v>46013</v>
      </c>
      <c r="AE31" s="51">
        <f>AD31</f>
        <v>46013</v>
      </c>
      <c r="AF31" s="51">
        <f>AE31</f>
        <v>46013</v>
      </c>
      <c r="AG31" s="51">
        <f>AF31+13</f>
        <v>46026</v>
      </c>
      <c r="AH31" s="51">
        <f>AG31+1</f>
        <v>46027</v>
      </c>
      <c r="AI31" s="51">
        <f>AH31+8</f>
        <v>46035</v>
      </c>
    </row>
    <row r="32" s="2" customFormat="1" ht="39" customHeight="1" spans="2:35">
      <c r="B32" s="39"/>
      <c r="C32" s="33">
        <v>46</v>
      </c>
      <c r="D32" s="50" t="s">
        <v>64</v>
      </c>
      <c r="E32" s="34" t="s">
        <v>38</v>
      </c>
      <c r="F32" s="34" t="s">
        <v>39</v>
      </c>
      <c r="G32" s="35" t="s">
        <v>103</v>
      </c>
      <c r="H32" s="49">
        <v>45973</v>
      </c>
      <c r="I32" s="49">
        <v>45973</v>
      </c>
      <c r="J32" s="49">
        <v>45975</v>
      </c>
      <c r="K32" s="51">
        <f>J32+1</f>
        <v>45976</v>
      </c>
      <c r="L32" s="51">
        <f>K32+1</f>
        <v>45977</v>
      </c>
      <c r="M32" s="51">
        <f>L32+1</f>
        <v>45978</v>
      </c>
      <c r="N32" s="51">
        <f>M32+2</f>
        <v>45980</v>
      </c>
      <c r="O32" s="51">
        <f>N32+1</f>
        <v>45981</v>
      </c>
      <c r="P32" s="98">
        <f>O32+19</f>
        <v>46000</v>
      </c>
      <c r="Q32" s="98">
        <f>P32</f>
        <v>46000</v>
      </c>
      <c r="R32" s="98">
        <f>Q32+4</f>
        <v>46004</v>
      </c>
      <c r="S32" s="51">
        <f>R32+1</f>
        <v>46005</v>
      </c>
      <c r="T32" s="107" t="s">
        <v>104</v>
      </c>
      <c r="U32" s="51">
        <f>S32+2</f>
        <v>46007</v>
      </c>
      <c r="V32" s="51">
        <f>U32+1</f>
        <v>46008</v>
      </c>
      <c r="W32" s="97">
        <f>V32+1</f>
        <v>46009</v>
      </c>
      <c r="X32" s="97">
        <f>W32+2</f>
        <v>46011</v>
      </c>
      <c r="Y32" s="97">
        <f>X32+1</f>
        <v>46012</v>
      </c>
      <c r="Z32" s="97">
        <f>Y32+1</f>
        <v>46013</v>
      </c>
      <c r="AA32" s="51">
        <f>X32+3</f>
        <v>46014</v>
      </c>
      <c r="AB32" s="51">
        <f>AA32+1</f>
        <v>46015</v>
      </c>
      <c r="AC32" s="51">
        <f>AB32+4</f>
        <v>46019</v>
      </c>
      <c r="AD32" s="51">
        <f>AC32</f>
        <v>46019</v>
      </c>
      <c r="AE32" s="51">
        <f>AD32+1</f>
        <v>46020</v>
      </c>
      <c r="AF32" s="51">
        <f>AE32</f>
        <v>46020</v>
      </c>
      <c r="AG32" s="51">
        <f>AF32+13</f>
        <v>46033</v>
      </c>
      <c r="AH32" s="51">
        <f>AG32+1</f>
        <v>46034</v>
      </c>
      <c r="AI32" s="51">
        <f>AH32+9</f>
        <v>46043</v>
      </c>
    </row>
    <row r="33" s="2" customFormat="1" ht="39" customHeight="1" spans="2:35">
      <c r="B33" s="41"/>
      <c r="C33" s="33">
        <v>47</v>
      </c>
      <c r="D33" s="50" t="s">
        <v>68</v>
      </c>
      <c r="E33" s="34" t="s">
        <v>38</v>
      </c>
      <c r="F33" s="34" t="s">
        <v>50</v>
      </c>
      <c r="G33" s="35" t="s">
        <v>105</v>
      </c>
      <c r="H33" s="49">
        <v>45979</v>
      </c>
      <c r="I33" s="49">
        <f>H33+1</f>
        <v>45980</v>
      </c>
      <c r="J33" s="49">
        <f>I33+1</f>
        <v>45981</v>
      </c>
      <c r="K33" s="49">
        <f>J33+1</f>
        <v>45982</v>
      </c>
      <c r="L33" s="49">
        <f>K33+3</f>
        <v>45985</v>
      </c>
      <c r="M33" s="49">
        <f>L33</f>
        <v>45985</v>
      </c>
      <c r="N33" s="51">
        <f>M33+3</f>
        <v>45988</v>
      </c>
      <c r="O33" s="51">
        <f>N33</f>
        <v>45988</v>
      </c>
      <c r="P33" s="98">
        <f>O33+18</f>
        <v>46006</v>
      </c>
      <c r="Q33" s="98">
        <f>P33+1</f>
        <v>46007</v>
      </c>
      <c r="R33" s="98">
        <f>Q33+4</f>
        <v>46011</v>
      </c>
      <c r="S33" s="51">
        <f>R33</f>
        <v>46011</v>
      </c>
      <c r="T33" s="107" t="s">
        <v>106</v>
      </c>
      <c r="U33" s="98">
        <f>S33+2</f>
        <v>46013</v>
      </c>
      <c r="V33" s="51">
        <f>U33+2</f>
        <v>46015</v>
      </c>
      <c r="W33" s="97">
        <f>V33+1</f>
        <v>46016</v>
      </c>
      <c r="X33" s="97">
        <f>W33+1</f>
        <v>46017</v>
      </c>
      <c r="Y33" s="97"/>
      <c r="Z33" s="97"/>
      <c r="AA33" s="51">
        <f>X33+3</f>
        <v>46020</v>
      </c>
      <c r="AB33" s="51">
        <f>AA33+1</f>
        <v>46021</v>
      </c>
      <c r="AC33" s="51">
        <f>AB33+4</f>
        <v>46025</v>
      </c>
      <c r="AD33" s="51">
        <f>AC33+1</f>
        <v>46026</v>
      </c>
      <c r="AE33" s="51">
        <f>AD33</f>
        <v>46026</v>
      </c>
      <c r="AF33" s="51">
        <f>AE33</f>
        <v>46026</v>
      </c>
      <c r="AG33" s="51">
        <f>AF33+14</f>
        <v>46040</v>
      </c>
      <c r="AH33" s="51">
        <f>AG33+1</f>
        <v>46041</v>
      </c>
      <c r="AI33" s="51">
        <f>AH33+8</f>
        <v>46049</v>
      </c>
    </row>
    <row r="34" s="3" customFormat="1" ht="40.15" customHeight="1" spans="2:32">
      <c r="B34" s="52" t="s">
        <v>107</v>
      </c>
      <c r="C34" s="53"/>
      <c r="D34" s="54"/>
      <c r="E34" s="54"/>
      <c r="F34" s="55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</row>
    <row r="35" s="3" customFormat="1" ht="16.15" customHeight="1" spans="2:32">
      <c r="B35" s="52" t="s">
        <v>108</v>
      </c>
      <c r="C35" s="53"/>
      <c r="D35" s="54"/>
      <c r="E35" s="54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</row>
    <row r="36" s="4" customFormat="1" ht="26.65" customHeight="1" spans="2:18">
      <c r="B36" s="57" t="s">
        <v>109</v>
      </c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99"/>
      <c r="N36" s="99"/>
      <c r="O36" s="100"/>
      <c r="R36" s="109"/>
    </row>
    <row r="37" s="4" customFormat="1" ht="26.65" customHeight="1" spans="2:18">
      <c r="B37" s="57" t="s">
        <v>110</v>
      </c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99"/>
      <c r="N37" s="99"/>
      <c r="O37" s="100"/>
      <c r="R37" s="109"/>
    </row>
    <row r="38" ht="26.65" customHeight="1" spans="2:33">
      <c r="B38" s="52" t="s">
        <v>111</v>
      </c>
      <c r="C38" s="53"/>
      <c r="D38" s="60"/>
      <c r="E38" s="60"/>
      <c r="F38" s="60"/>
      <c r="G38" s="61"/>
      <c r="H38" s="61"/>
      <c r="I38" s="61"/>
      <c r="J38" s="61"/>
      <c r="K38" s="61"/>
      <c r="L38" s="61"/>
      <c r="M38" s="101"/>
      <c r="P38"/>
      <c r="Q38"/>
      <c r="R38" s="6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ht="33" customHeight="1" spans="2:35">
      <c r="B39" s="62"/>
      <c r="C39" s="63"/>
      <c r="D39" s="63"/>
      <c r="E39" s="63"/>
      <c r="F39" s="64"/>
      <c r="G39" s="65"/>
      <c r="H39" s="65"/>
      <c r="I39" s="65"/>
      <c r="J39" s="65"/>
      <c r="K39" s="65"/>
      <c r="L39" s="65"/>
      <c r="M39" s="65"/>
      <c r="N39" s="65"/>
      <c r="O39" s="65"/>
      <c r="P39" s="102"/>
      <c r="Q39" s="102"/>
      <c r="R39" s="110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ht="33" customHeight="1" spans="2:33">
      <c r="B40" s="66" t="s">
        <v>112</v>
      </c>
      <c r="C40" s="67"/>
      <c r="D40" s="68"/>
      <c r="E40" s="68"/>
      <c r="F40" s="68"/>
      <c r="G40" s="69"/>
      <c r="H40" s="69"/>
      <c r="I40" s="69"/>
      <c r="J40" s="103"/>
      <c r="K40" s="103"/>
      <c r="L40" s="103"/>
      <c r="M40" s="103"/>
      <c r="N40" s="103"/>
      <c r="O40" s="103"/>
      <c r="P40" s="103"/>
      <c r="Q40" s="103"/>
      <c r="R40" s="111"/>
      <c r="S40" s="112"/>
      <c r="T40" s="112"/>
      <c r="AG40"/>
    </row>
    <row r="41" ht="22.35" customHeight="1" spans="2:21">
      <c r="B41" s="70"/>
      <c r="C41" s="70"/>
      <c r="D41" s="70"/>
      <c r="E41" s="70"/>
      <c r="F41" s="70"/>
      <c r="G41" s="70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113"/>
      <c r="S41" s="71"/>
      <c r="T41" s="112"/>
      <c r="U41" s="112"/>
    </row>
    <row r="42" ht="22.35" customHeight="1" spans="2:21">
      <c r="B42" s="70"/>
      <c r="C42" s="68"/>
      <c r="D42" s="68"/>
      <c r="E42" s="68"/>
      <c r="F42" s="68"/>
      <c r="G42" s="68"/>
      <c r="H42" s="69"/>
      <c r="I42" s="69"/>
      <c r="J42" s="69"/>
      <c r="K42" s="103"/>
      <c r="L42" s="103"/>
      <c r="M42" s="103"/>
      <c r="N42" s="103"/>
      <c r="O42" s="103"/>
      <c r="P42" s="103"/>
      <c r="Q42" s="103"/>
      <c r="R42" s="111"/>
      <c r="S42" s="103"/>
      <c r="T42" s="112"/>
      <c r="U42" s="112"/>
    </row>
    <row r="43" ht="22.35" customHeight="1" spans="2:21">
      <c r="B43" s="72"/>
      <c r="C43" s="72"/>
      <c r="D43" s="72"/>
      <c r="E43" s="72"/>
      <c r="F43" s="72"/>
      <c r="G43" s="72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114"/>
      <c r="S43" s="103"/>
      <c r="T43" s="112"/>
      <c r="U43" s="112"/>
    </row>
    <row r="44" ht="22.35" customHeight="1" spans="2:21">
      <c r="B44" s="72"/>
      <c r="C44" s="72"/>
      <c r="D44" s="72"/>
      <c r="E44" s="72"/>
      <c r="F44" s="72"/>
      <c r="G44" s="72"/>
      <c r="H44" s="73"/>
      <c r="I44" s="73"/>
      <c r="J44" s="73"/>
      <c r="K44" s="104"/>
      <c r="L44" s="73"/>
      <c r="M44" s="73"/>
      <c r="N44" s="73"/>
      <c r="O44" s="73"/>
      <c r="P44" s="73"/>
      <c r="Q44" s="73"/>
      <c r="R44" s="114"/>
      <c r="S44" s="73"/>
      <c r="T44" s="112"/>
      <c r="U44" s="112"/>
    </row>
    <row r="45" ht="22.35" customHeight="1" spans="2:26">
      <c r="B45" s="72"/>
      <c r="C45" s="72"/>
      <c r="D45" s="72"/>
      <c r="E45" s="72"/>
      <c r="F45" s="72"/>
      <c r="G45" s="72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114"/>
      <c r="S45" s="73"/>
      <c r="T45" s="115"/>
      <c r="U45" s="115"/>
      <c r="V45" s="116"/>
      <c r="W45" s="116"/>
      <c r="X45" s="116"/>
      <c r="Y45" s="116"/>
      <c r="Z45" s="116"/>
    </row>
    <row r="46" ht="22.35" customHeight="1" spans="2:26">
      <c r="B46" s="72"/>
      <c r="C46" s="72"/>
      <c r="D46" s="72"/>
      <c r="E46" s="72"/>
      <c r="F46" s="72"/>
      <c r="G46" s="72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114"/>
      <c r="S46" s="73"/>
      <c r="T46" s="115"/>
      <c r="U46" s="115"/>
      <c r="V46" s="116"/>
      <c r="W46" s="116"/>
      <c r="X46" s="116"/>
      <c r="Y46" s="116"/>
      <c r="Z46" s="116"/>
    </row>
    <row r="47" s="5" customFormat="1" ht="22.35" customHeight="1" spans="2:35">
      <c r="B47" s="72"/>
      <c r="C47" s="72"/>
      <c r="D47" s="72"/>
      <c r="E47" s="72"/>
      <c r="F47" s="72"/>
      <c r="G47" s="72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114"/>
      <c r="S47" s="73"/>
      <c r="T47" s="115"/>
      <c r="U47" s="115"/>
      <c r="V47" s="116"/>
      <c r="W47" s="116"/>
      <c r="X47" s="116"/>
      <c r="Y47" s="116"/>
      <c r="Z47" s="116"/>
      <c r="AH47"/>
      <c r="AI47"/>
    </row>
    <row r="48" s="5" customFormat="1" ht="18.75" spans="2:35">
      <c r="B48" s="74"/>
      <c r="C48" s="75"/>
      <c r="D48" s="75"/>
      <c r="E48" s="75"/>
      <c r="F48" s="75"/>
      <c r="G48" s="75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117"/>
      <c r="S48" s="76"/>
      <c r="T48" s="116"/>
      <c r="U48" s="116"/>
      <c r="V48" s="116"/>
      <c r="W48" s="116"/>
      <c r="X48" s="116"/>
      <c r="Y48" s="116"/>
      <c r="Z48" s="116"/>
      <c r="AH48"/>
      <c r="AI48"/>
    </row>
    <row r="52" s="5" customFormat="1" ht="20.1" customHeight="1" spans="4:18">
      <c r="D52" s="6"/>
      <c r="E52"/>
      <c r="F52"/>
      <c r="G52"/>
      <c r="H52"/>
      <c r="I52"/>
      <c r="R52" s="7"/>
    </row>
    <row r="53" s="5" customFormat="1" ht="20.1" customHeight="1" spans="4:18">
      <c r="D53" s="6"/>
      <c r="E53"/>
      <c r="F53"/>
      <c r="G53"/>
      <c r="H53"/>
      <c r="I53"/>
      <c r="R53" s="7"/>
    </row>
    <row r="56" s="5" customFormat="1" ht="20.1" customHeight="1" spans="4:18">
      <c r="D56" s="77"/>
      <c r="E56"/>
      <c r="F56"/>
      <c r="G56"/>
      <c r="H56"/>
      <c r="I56"/>
      <c r="R56" s="7"/>
    </row>
    <row r="57" s="5" customFormat="1" ht="20.1" customHeight="1" spans="4:18">
      <c r="D57" s="77"/>
      <c r="E57"/>
      <c r="F57"/>
      <c r="G57"/>
      <c r="H57"/>
      <c r="I57"/>
      <c r="R57" s="7"/>
    </row>
    <row r="58" s="5" customFormat="1" ht="20.1" customHeight="1" spans="4:18">
      <c r="D58" s="77"/>
      <c r="E58"/>
      <c r="F58"/>
      <c r="G58"/>
      <c r="H58"/>
      <c r="I58"/>
      <c r="R58" s="7"/>
    </row>
    <row r="59" s="5" customFormat="1" ht="20.1" customHeight="1" spans="4:18">
      <c r="D59" s="6"/>
      <c r="E59"/>
      <c r="F59"/>
      <c r="G59"/>
      <c r="H59"/>
      <c r="I59"/>
      <c r="R59" s="7"/>
    </row>
    <row r="60" s="5" customFormat="1" ht="20.1" customHeight="1" spans="4:18">
      <c r="D60" s="6"/>
      <c r="E60"/>
      <c r="F60"/>
      <c r="G60"/>
      <c r="H60"/>
      <c r="I60"/>
      <c r="R60" s="7"/>
    </row>
  </sheetData>
  <mergeCells count="102">
    <mergeCell ref="D2:AG2"/>
    <mergeCell ref="B5:AG5"/>
    <mergeCell ref="H7:I7"/>
    <mergeCell ref="J7:K7"/>
    <mergeCell ref="L7:M7"/>
    <mergeCell ref="N7:O7"/>
    <mergeCell ref="P7:Q7"/>
    <mergeCell ref="S7:T7"/>
    <mergeCell ref="U7:V7"/>
    <mergeCell ref="W7:X7"/>
    <mergeCell ref="Y7:Z7"/>
    <mergeCell ref="AA7:AB7"/>
    <mergeCell ref="AC7:AD7"/>
    <mergeCell ref="AE7:AF7"/>
    <mergeCell ref="AH7:AI7"/>
    <mergeCell ref="H8:I8"/>
    <mergeCell ref="J8:K8"/>
    <mergeCell ref="L8:M8"/>
    <mergeCell ref="N8:O8"/>
    <mergeCell ref="P8:Q8"/>
    <mergeCell ref="S8:T8"/>
    <mergeCell ref="U8:V8"/>
    <mergeCell ref="W8:X8"/>
    <mergeCell ref="Y8:Z8"/>
    <mergeCell ref="AA8:AB8"/>
    <mergeCell ref="AC8:AD8"/>
    <mergeCell ref="AE8:AF8"/>
    <mergeCell ref="AH8:AI8"/>
    <mergeCell ref="H9:I9"/>
    <mergeCell ref="J9:K9"/>
    <mergeCell ref="L9:M9"/>
    <mergeCell ref="N9:O9"/>
    <mergeCell ref="P9:Q9"/>
    <mergeCell ref="S9:T9"/>
    <mergeCell ref="U9:V9"/>
    <mergeCell ref="W9:X9"/>
    <mergeCell ref="Y9:Z9"/>
    <mergeCell ref="AA9:AB9"/>
    <mergeCell ref="AC9:AD9"/>
    <mergeCell ref="AE9:AF9"/>
    <mergeCell ref="AH9:AI9"/>
    <mergeCell ref="AC14:AD14"/>
    <mergeCell ref="I15:AG15"/>
    <mergeCell ref="M16:AG16"/>
    <mergeCell ref="P17:AG17"/>
    <mergeCell ref="L18:AG18"/>
    <mergeCell ref="H19:I19"/>
    <mergeCell ref="H26:I26"/>
    <mergeCell ref="J26:K26"/>
    <mergeCell ref="L26:M26"/>
    <mergeCell ref="N26:O26"/>
    <mergeCell ref="P26:Q26"/>
    <mergeCell ref="R26:S26"/>
    <mergeCell ref="U26:V26"/>
    <mergeCell ref="W26:X26"/>
    <mergeCell ref="Y26:Z26"/>
    <mergeCell ref="AA26:AB26"/>
    <mergeCell ref="AC26:AD26"/>
    <mergeCell ref="AE26:AF26"/>
    <mergeCell ref="AG26:AH26"/>
    <mergeCell ref="H27:I27"/>
    <mergeCell ref="J27:K27"/>
    <mergeCell ref="L27:M27"/>
    <mergeCell ref="N27:O27"/>
    <mergeCell ref="P27:Q27"/>
    <mergeCell ref="R27:S27"/>
    <mergeCell ref="U27:V27"/>
    <mergeCell ref="W27:X27"/>
    <mergeCell ref="Y27:Z27"/>
    <mergeCell ref="AA27:AB27"/>
    <mergeCell ref="AC27:AD27"/>
    <mergeCell ref="AE27:AF27"/>
    <mergeCell ref="AG27:AH27"/>
    <mergeCell ref="H28:I28"/>
    <mergeCell ref="J28:K28"/>
    <mergeCell ref="L28:M28"/>
    <mergeCell ref="N28:O28"/>
    <mergeCell ref="P28:Q28"/>
    <mergeCell ref="R28:S28"/>
    <mergeCell ref="U28:V28"/>
    <mergeCell ref="W28:X28"/>
    <mergeCell ref="Y28:Z28"/>
    <mergeCell ref="AA28:AB28"/>
    <mergeCell ref="AC28:AD28"/>
    <mergeCell ref="AE28:AF28"/>
    <mergeCell ref="AG28:AH28"/>
    <mergeCell ref="B7:B10"/>
    <mergeCell ref="B11:B18"/>
    <mergeCell ref="B19:B20"/>
    <mergeCell ref="B21:B33"/>
    <mergeCell ref="C7:C10"/>
    <mergeCell ref="C26:C29"/>
    <mergeCell ref="D7:D10"/>
    <mergeCell ref="D26:D29"/>
    <mergeCell ref="E7:E10"/>
    <mergeCell ref="E26:E29"/>
    <mergeCell ref="F7:F10"/>
    <mergeCell ref="F26:F29"/>
    <mergeCell ref="G7:G10"/>
    <mergeCell ref="G26:G29"/>
    <mergeCell ref="R7:R10"/>
    <mergeCell ref="T26:T29"/>
  </mergeCells>
  <printOptions horizontalCentered="1"/>
  <pageMargins left="0.25" right="0.25" top="0.75" bottom="0.75" header="0.3" footer="0.3"/>
  <pageSetup paperSize="1" scale="3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CMS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2025-10-22T05:52:04Z</dcterms:created>
  <dcterms:modified xsi:type="dcterms:W3CDTF">2025-10-22T05:52:09Z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6CD4DEFB2B1D4541B0B7C0CE20138FC0_11</vt:lpwstr>
  </property>
  <property fmtid="{D5CDD505-2E9C-101B-9397-08002B2CF9AE}" pid="3" name="KSOProductBuildVer">
    <vt:lpwstr>2052-12.1.0.23125</vt:lpwstr>
  </property>
</Properties>
</file>